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прог.!$A$1:$H$184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G77" i="2" l="1"/>
  <c r="F77" i="2"/>
  <c r="G177" i="2" l="1"/>
  <c r="D77" i="2"/>
  <c r="F177" i="2" l="1"/>
  <c r="H34" i="2" l="1"/>
  <c r="C34" i="2"/>
  <c r="D34" i="2"/>
  <c r="E34" i="2"/>
  <c r="F34" i="2"/>
  <c r="G34" i="2"/>
  <c r="D152" i="2" l="1"/>
  <c r="C77" i="2" l="1"/>
  <c r="D54" i="2"/>
  <c r="G54" i="2"/>
  <c r="C54" i="2" l="1"/>
  <c r="H55" i="2" l="1"/>
  <c r="H54" i="2"/>
  <c r="H95" i="2"/>
  <c r="H27" i="1"/>
  <c r="H77" i="2" l="1"/>
  <c r="H120" i="2" l="1"/>
  <c r="G120" i="2"/>
  <c r="D120" i="2" l="1"/>
  <c r="F120" i="2" l="1"/>
  <c r="F54" i="2"/>
  <c r="E77" i="2" l="1"/>
  <c r="E54" i="2"/>
  <c r="D27" i="1" l="1"/>
  <c r="E27" i="1"/>
  <c r="F27" i="1"/>
  <c r="G27" i="1"/>
  <c r="C27" i="1"/>
  <c r="F171" i="2" l="1"/>
  <c r="F182" i="2" s="1"/>
  <c r="F25" i="1" s="1"/>
  <c r="G171" i="2"/>
  <c r="G182" i="2" s="1"/>
  <c r="G25" i="1" s="1"/>
  <c r="H171" i="2"/>
  <c r="H182" i="2" s="1"/>
  <c r="H25" i="1" s="1"/>
  <c r="F152" i="2"/>
  <c r="F163" i="2" s="1"/>
  <c r="F23" i="1" s="1"/>
  <c r="G152" i="2"/>
  <c r="G163" i="2" s="1"/>
  <c r="G23" i="1" s="1"/>
  <c r="H152" i="2"/>
  <c r="H163" i="2" s="1"/>
  <c r="H23" i="1" s="1"/>
  <c r="E171" i="2" l="1"/>
  <c r="E182" i="2" s="1"/>
  <c r="E25" i="1" s="1"/>
  <c r="D171" i="2"/>
  <c r="D182" i="2" s="1"/>
  <c r="D25" i="1" s="1"/>
  <c r="C171" i="2"/>
  <c r="C182" i="2" s="1"/>
  <c r="C25" i="1" s="1"/>
  <c r="E152" i="2"/>
  <c r="E163" i="2" s="1"/>
  <c r="E23" i="1" s="1"/>
  <c r="D163" i="2"/>
  <c r="D23" i="1" s="1"/>
  <c r="C152" i="2"/>
  <c r="C163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1" i="2"/>
  <c r="H71" i="2"/>
  <c r="G71" i="2"/>
  <c r="F95" i="2"/>
  <c r="F106" i="2" s="1"/>
  <c r="F18" i="1" s="1"/>
  <c r="G95" i="2"/>
  <c r="G106" i="2" s="1"/>
  <c r="H106" i="2"/>
  <c r="H18" i="1" s="1"/>
  <c r="F114" i="2"/>
  <c r="F125" i="2" s="1"/>
  <c r="F19" i="1" s="1"/>
  <c r="G114" i="2"/>
  <c r="G125" i="2" s="1"/>
  <c r="G19" i="1" s="1"/>
  <c r="H114" i="2"/>
  <c r="H125" i="2" s="1"/>
  <c r="H19" i="1" s="1"/>
  <c r="F133" i="2"/>
  <c r="F144" i="2" s="1"/>
  <c r="F22" i="1" s="1"/>
  <c r="G133" i="2"/>
  <c r="G144" i="2" s="1"/>
  <c r="G22" i="1" s="1"/>
  <c r="H133" i="2"/>
  <c r="H144" i="2" s="1"/>
  <c r="H22" i="1" s="1"/>
  <c r="G18" i="1" l="1"/>
  <c r="G17" i="1" s="1"/>
  <c r="F17" i="1"/>
  <c r="H17" i="1"/>
  <c r="F63" i="2"/>
  <c r="H20" i="2"/>
  <c r="G20" i="2"/>
  <c r="H63" i="2"/>
  <c r="H87" i="2"/>
  <c r="F87" i="2"/>
  <c r="H40" i="2"/>
  <c r="G40" i="2"/>
  <c r="G48" i="2"/>
  <c r="G63" i="2" s="1"/>
  <c r="F20" i="2"/>
  <c r="G87" i="2"/>
  <c r="F40" i="2"/>
  <c r="D133" i="2" l="1"/>
  <c r="E133" i="2" l="1"/>
  <c r="D114" i="2"/>
  <c r="D48" i="2"/>
  <c r="D63" i="2" l="1"/>
  <c r="D14" i="1" l="1"/>
  <c r="D16" i="2" l="1"/>
  <c r="C16" i="2"/>
  <c r="C28" i="2" l="1"/>
  <c r="C40" i="2" l="1"/>
  <c r="E144" i="2" l="1"/>
  <c r="E22" i="1" s="1"/>
  <c r="D144" i="2"/>
  <c r="D22" i="1" s="1"/>
  <c r="C133" i="2"/>
  <c r="C144" i="2" s="1"/>
  <c r="C22" i="1" s="1"/>
  <c r="E114" i="2"/>
  <c r="E125" i="2" s="1"/>
  <c r="E19" i="1" s="1"/>
  <c r="D125" i="2"/>
  <c r="D19" i="1" s="1"/>
  <c r="C114" i="2"/>
  <c r="C125" i="2" s="1"/>
  <c r="C19" i="1" s="1"/>
  <c r="E95" i="2"/>
  <c r="E106" i="2" s="1"/>
  <c r="E18" i="1" s="1"/>
  <c r="D95" i="2"/>
  <c r="D106" i="2" s="1"/>
  <c r="D18" i="1" s="1"/>
  <c r="C95" i="2"/>
  <c r="C106" i="2" s="1"/>
  <c r="C18" i="1" s="1"/>
  <c r="E71" i="2"/>
  <c r="D71" i="2"/>
  <c r="C71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7" i="2"/>
  <c r="E15" i="1" s="1"/>
  <c r="F15" i="1"/>
  <c r="F21" i="1"/>
  <c r="E63" i="2"/>
  <c r="E14" i="1" s="1"/>
  <c r="G21" i="1"/>
  <c r="D20" i="2"/>
  <c r="D10" i="1" s="1"/>
  <c r="G15" i="1"/>
  <c r="H10" i="1"/>
  <c r="C87" i="2"/>
  <c r="C15" i="1" s="1"/>
  <c r="E20" i="2"/>
  <c r="E10" i="1" s="1"/>
  <c r="F11" i="1"/>
  <c r="F14" i="1"/>
  <c r="D87" i="2"/>
  <c r="D15" i="1" s="1"/>
  <c r="H15" i="1"/>
  <c r="H14" i="1"/>
  <c r="C63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H26" i="1" s="1"/>
  <c r="E13" i="1"/>
  <c r="C13" i="1"/>
  <c r="D13" i="1"/>
  <c r="F26" i="1" l="1"/>
  <c r="C26" i="1"/>
  <c r="E26" i="1"/>
  <c r="D26" i="1"/>
</calcChain>
</file>

<file path=xl/sharedStrings.xml><?xml version="1.0" encoding="utf-8"?>
<sst xmlns="http://schemas.openxmlformats.org/spreadsheetml/2006/main" count="282" uniqueCount="83">
  <si>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</si>
  <si>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</si>
  <si>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</si>
  <si>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</si>
  <si>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</si>
  <si>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</si>
  <si>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</si>
  <si>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</si>
  <si>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</si>
  <si>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</si>
  <si>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</si>
  <si>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</si>
  <si>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</si>
  <si>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</si>
  <si>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</si>
  <si>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</si>
  <si>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</si>
  <si>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</si>
  <si>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</si>
  <si>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</si>
  <si>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"Рехаблитация и изграждане на пътна инфраструктура"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</si>
  <si>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</si>
  <si>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Бюджетна програма „Ефективна администрация и координация“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</si>
  <si>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</si>
  <si>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</si>
  <si>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</si>
  <si>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Асоциации по ВиК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</si>
  <si>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</si>
  <si>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</si>
  <si>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</si>
  <si>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</si>
  <si>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</si>
  <si>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</si>
  <si>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</si>
  <si>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</si>
  <si>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</si>
  <si>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</si>
  <si>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</si>
  <si>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</si>
  <si>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</si>
  <si>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</si>
  <si>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</si>
  <si>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2100.02.01 Бюджетна програма „Рехабилитация и изграждане на пътна инфраструктура“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</si>
  <si>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</si>
  <si>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</si>
  <si>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</si>
  <si>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</si>
  <si>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</si>
  <si>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</si>
  <si>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</si>
  <si>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Отчет на разходите по области на политики и бюджетни програми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</si>
  <si>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</si>
  <si>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</si>
  <si>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</si>
  <si>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</si>
  <si>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</si>
  <si>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</si>
  <si>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</si>
  <si>
    <t>Текущ трансфер за чужбина</t>
  </si>
  <si>
    <t>към 31.03.2018 г.</t>
  </si>
  <si>
    <t>за изпълнението на бюджета с тримесечна информация за разходите по бюджетни програми по бюджета                                   
на Министерството на регионалното развитие и благоустройството към 31.03.2018 г.</t>
  </si>
  <si>
    <t>Закон 2018 г.</t>
  </si>
  <si>
    <t>план 2018 г.</t>
  </si>
  <si>
    <t>към 30.06.2018 г.</t>
  </si>
  <si>
    <t>към 30.09.2018 г.</t>
  </si>
  <si>
    <t>към 31.12.2018 г.</t>
  </si>
  <si>
    <t>към 
31.03.2018 г.</t>
  </si>
  <si>
    <t>към 
30.06.2018 г.</t>
  </si>
  <si>
    <t>към 
30.09.2018 г.</t>
  </si>
  <si>
    <t>към 
31.12.2018 г.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</si>
  <si>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</si>
  <si>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на жилищните условия на маргинализирани групи от населението“</t>
  </si>
  <si>
    <t>2100.02.02 Бюджетна програма  „Устройство на територията, благоустройство, геозащита, водоснабдяване и канализация“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</si>
  <si>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</si>
  <si>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</si>
  <si>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</si>
  <si>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Бюджетна програма „Подобряване на жилищните условия на маргинализирани групи от населението“</t>
  </si>
  <si>
    <t>Бюджетна програма „Устройство на територията, благоустройство, геозащита, водоснабдяване и канализация“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</si>
  <si>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</si>
  <si>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Бюджетна програма  „Нормативно регулиране и контрол на строителните продукти и инвестиционния процес в строителството"</t>
  </si>
  <si>
    <t xml:space="preserve">Бюджетна програма  „Геодезия, картография и кадастър”                                                                                     </t>
  </si>
  <si>
    <t>Ограничено вещно право (преминаване, прокарване) на теренно ползване (сервитутни права)</t>
  </si>
  <si>
    <t>Консултантски услуги по ДИЗ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</si>
</sst>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17" fillId="0" borderId="20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topLeftCell="B1" zoomScale="80" zoomScaleNormal="80" workbookViewId="0">
      <selection activeCell="F18" sqref="F18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99" t="s">
        <v>28</v>
      </c>
      <c r="B2" s="99"/>
      <c r="C2" s="99"/>
      <c r="D2" s="99"/>
      <c r="E2" s="99"/>
      <c r="F2" s="99"/>
      <c r="G2" s="99"/>
      <c r="H2" s="99"/>
    </row>
    <row r="3" spans="1:8" ht="36" customHeight="1" x14ac:dyDescent="0.25">
      <c r="A3" s="100" t="s">
        <v>60</v>
      </c>
      <c r="B3" s="100"/>
      <c r="C3" s="100"/>
      <c r="D3" s="100"/>
      <c r="E3" s="100"/>
      <c r="F3" s="100"/>
      <c r="G3" s="100"/>
      <c r="H3" s="100"/>
    </row>
    <row r="4" spans="1:8" x14ac:dyDescent="0.25">
      <c r="A4" s="101"/>
      <c r="B4" s="101"/>
      <c r="C4" s="101"/>
      <c r="D4" s="101"/>
      <c r="E4" s="101"/>
      <c r="F4" s="101"/>
      <c r="G4" s="101"/>
      <c r="H4" s="101"/>
    </row>
    <row r="5" spans="1:8" x14ac:dyDescent="0.25">
      <c r="A5" s="101" t="s">
        <v>50</v>
      </c>
      <c r="B5" s="101"/>
      <c r="C5" s="101"/>
      <c r="D5" s="101"/>
      <c r="E5" s="101"/>
      <c r="F5" s="101"/>
      <c r="G5" s="101"/>
      <c r="H5" s="101"/>
    </row>
    <row r="6" spans="1:8" ht="16.5" thickBot="1" x14ac:dyDescent="0.3">
      <c r="A6" s="101" t="s">
        <v>63</v>
      </c>
      <c r="B6" s="101"/>
      <c r="C6" s="101"/>
      <c r="D6" s="101"/>
      <c r="E6" s="101"/>
      <c r="F6" s="101"/>
      <c r="G6" s="101"/>
      <c r="H6" s="101"/>
    </row>
    <row r="7" spans="1:8" ht="15.75" customHeight="1" x14ac:dyDescent="0.25">
      <c r="A7" s="97" t="s">
        <v>27</v>
      </c>
      <c r="B7" s="102" t="s">
        <v>18</v>
      </c>
      <c r="C7" s="97" t="s">
        <v>61</v>
      </c>
      <c r="D7" s="81" t="s">
        <v>0</v>
      </c>
      <c r="E7" s="81" t="s">
        <v>1</v>
      </c>
      <c r="F7" s="81" t="s">
        <v>1</v>
      </c>
      <c r="G7" s="81" t="s">
        <v>1</v>
      </c>
      <c r="H7" s="81" t="s">
        <v>1</v>
      </c>
    </row>
    <row r="8" spans="1:8" ht="27.75" customHeight="1" thickBot="1" x14ac:dyDescent="0.3">
      <c r="A8" s="98"/>
      <c r="B8" s="103"/>
      <c r="C8" s="98"/>
      <c r="D8" s="82" t="s">
        <v>62</v>
      </c>
      <c r="E8" s="82" t="s">
        <v>59</v>
      </c>
      <c r="F8" s="82" t="s">
        <v>63</v>
      </c>
      <c r="G8" s="82" t="s">
        <v>64</v>
      </c>
      <c r="H8" s="82" t="s">
        <v>65</v>
      </c>
    </row>
    <row r="9" spans="1:8" ht="65.25" customHeight="1" thickBot="1" x14ac:dyDescent="0.3">
      <c r="A9" s="62" t="s">
        <v>29</v>
      </c>
      <c r="B9" s="83" t="s">
        <v>19</v>
      </c>
      <c r="C9" s="40">
        <f t="shared" ref="C9:H9" si="0">C10+C11</f>
        <v>2173800</v>
      </c>
      <c r="D9" s="40">
        <f t="shared" si="0"/>
        <v>2172480</v>
      </c>
      <c r="E9" s="40">
        <f t="shared" si="0"/>
        <v>261455</v>
      </c>
      <c r="F9" s="40">
        <f t="shared" si="0"/>
        <v>553571</v>
      </c>
      <c r="G9" s="40">
        <f t="shared" si="0"/>
        <v>0</v>
      </c>
      <c r="H9" s="40">
        <f t="shared" si="0"/>
        <v>0</v>
      </c>
    </row>
    <row r="10" spans="1:8" ht="56.25" customHeight="1" thickBot="1" x14ac:dyDescent="0.3">
      <c r="A10" s="63" t="s">
        <v>30</v>
      </c>
      <c r="B10" s="53" t="s">
        <v>75</v>
      </c>
      <c r="C10" s="37">
        <f>прог.!C20</f>
        <v>1723000</v>
      </c>
      <c r="D10" s="37">
        <f>прог.!D20</f>
        <v>1721680</v>
      </c>
      <c r="E10" s="37">
        <f>прог.!E20</f>
        <v>169402</v>
      </c>
      <c r="F10" s="37">
        <f>прог.!F20</f>
        <v>359276</v>
      </c>
      <c r="G10" s="37">
        <f>прог.!G20</f>
        <v>0</v>
      </c>
      <c r="H10" s="37">
        <f>прог.!H20</f>
        <v>0</v>
      </c>
    </row>
    <row r="11" spans="1:8" ht="30" customHeight="1" thickBot="1" x14ac:dyDescent="0.3">
      <c r="A11" s="63" t="s">
        <v>31</v>
      </c>
      <c r="B11" s="53" t="s">
        <v>76</v>
      </c>
      <c r="C11" s="37">
        <f>прог.!C40</f>
        <v>450800</v>
      </c>
      <c r="D11" s="37">
        <f>прог.!D40</f>
        <v>450800</v>
      </c>
      <c r="E11" s="37">
        <f>прог.!E40</f>
        <v>92053</v>
      </c>
      <c r="F11" s="37">
        <f>прог.!F40</f>
        <v>194295</v>
      </c>
      <c r="G11" s="37">
        <f>прог.!G40</f>
        <v>0</v>
      </c>
      <c r="H11" s="37">
        <f>прог.!H40</f>
        <v>0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32</v>
      </c>
      <c r="B13" s="83" t="s">
        <v>53</v>
      </c>
      <c r="C13" s="40">
        <f t="shared" ref="C13:H13" si="1">C14+C15</f>
        <v>374844300</v>
      </c>
      <c r="D13" s="40">
        <f t="shared" si="1"/>
        <v>389262964</v>
      </c>
      <c r="E13" s="40">
        <f t="shared" si="1"/>
        <v>157869775</v>
      </c>
      <c r="F13" s="40">
        <f t="shared" si="1"/>
        <v>251722681</v>
      </c>
      <c r="G13" s="40">
        <f t="shared" si="1"/>
        <v>0</v>
      </c>
      <c r="H13" s="40">
        <f t="shared" si="1"/>
        <v>0</v>
      </c>
    </row>
    <row r="14" spans="1:8" ht="33" customHeight="1" thickBot="1" x14ac:dyDescent="0.3">
      <c r="A14" s="63" t="s">
        <v>33</v>
      </c>
      <c r="B14" s="55" t="s">
        <v>20</v>
      </c>
      <c r="C14" s="8">
        <f>прог.!C63</f>
        <v>329062300</v>
      </c>
      <c r="D14" s="8">
        <f>прог.!D63</f>
        <v>340541401</v>
      </c>
      <c r="E14" s="8">
        <f>прог.!E63</f>
        <v>152780807</v>
      </c>
      <c r="F14" s="8">
        <f>прог.!F63</f>
        <v>233444017</v>
      </c>
      <c r="G14" s="8">
        <f>прог.!G63</f>
        <v>0</v>
      </c>
      <c r="H14" s="8">
        <f>прог.!H63</f>
        <v>0</v>
      </c>
    </row>
    <row r="15" spans="1:8" ht="26.25" thickBot="1" x14ac:dyDescent="0.3">
      <c r="A15" s="63" t="s">
        <v>34</v>
      </c>
      <c r="B15" s="55" t="s">
        <v>77</v>
      </c>
      <c r="C15" s="8">
        <f>прог.!C87</f>
        <v>45782000</v>
      </c>
      <c r="D15" s="8">
        <f>прог.!D87</f>
        <v>48721563</v>
      </c>
      <c r="E15" s="8">
        <f>прог.!E87</f>
        <v>5088968</v>
      </c>
      <c r="F15" s="8">
        <f>прог.!F87</f>
        <v>18278664</v>
      </c>
      <c r="G15" s="8">
        <f>прог.!G87</f>
        <v>0</v>
      </c>
      <c r="H15" s="8">
        <f>прог.!H87</f>
        <v>0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72.75" customHeight="1" thickBot="1" x14ac:dyDescent="0.3">
      <c r="A17" s="62" t="s">
        <v>35</v>
      </c>
      <c r="B17" s="84" t="s">
        <v>78</v>
      </c>
      <c r="C17" s="40">
        <f>C18+C19</f>
        <v>27458200</v>
      </c>
      <c r="D17" s="40">
        <f t="shared" ref="D17:E17" si="2">D18+D19</f>
        <v>27537879</v>
      </c>
      <c r="E17" s="40">
        <f t="shared" si="2"/>
        <v>5011619</v>
      </c>
      <c r="F17" s="40">
        <f t="shared" ref="F17" si="3">F18+F19</f>
        <v>11351066</v>
      </c>
      <c r="G17" s="40">
        <f t="shared" ref="G17" si="4">G18+G19</f>
        <v>0</v>
      </c>
      <c r="H17" s="40">
        <f t="shared" ref="H17" si="5">H18+H19</f>
        <v>0</v>
      </c>
    </row>
    <row r="18" spans="1:8" ht="27.75" customHeight="1" thickBot="1" x14ac:dyDescent="0.3">
      <c r="A18" s="63" t="s">
        <v>36</v>
      </c>
      <c r="B18" s="57" t="s">
        <v>79</v>
      </c>
      <c r="C18" s="37">
        <f>прог.!C106</f>
        <v>7722800</v>
      </c>
      <c r="D18" s="37">
        <f>прог.!D106</f>
        <v>7793229</v>
      </c>
      <c r="E18" s="37">
        <f>прог.!E106</f>
        <v>1681513</v>
      </c>
      <c r="F18" s="37">
        <f>прог.!F106</f>
        <v>3330230</v>
      </c>
      <c r="G18" s="37">
        <f>прог.!G106</f>
        <v>0</v>
      </c>
      <c r="H18" s="37">
        <f>прог.!H106</f>
        <v>0</v>
      </c>
    </row>
    <row r="19" spans="1:8" ht="27.75" customHeight="1" thickBot="1" x14ac:dyDescent="0.3">
      <c r="A19" s="63" t="s">
        <v>37</v>
      </c>
      <c r="B19" s="57" t="s">
        <v>80</v>
      </c>
      <c r="C19" s="37">
        <f>прог.!C125</f>
        <v>19735400</v>
      </c>
      <c r="D19" s="37">
        <f>прог.!D125</f>
        <v>19744650</v>
      </c>
      <c r="E19" s="37">
        <f>прог.!E125</f>
        <v>3330106</v>
      </c>
      <c r="F19" s="37">
        <f>прог.!F125</f>
        <v>8020836</v>
      </c>
      <c r="G19" s="37">
        <f>прог.!G125</f>
        <v>0</v>
      </c>
      <c r="H19" s="37">
        <f>прог.!H125</f>
        <v>0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38</v>
      </c>
      <c r="B21" s="83" t="s">
        <v>14</v>
      </c>
      <c r="C21" s="40">
        <f t="shared" ref="C21:H21" si="6">C22+C23</f>
        <v>2786200</v>
      </c>
      <c r="D21" s="40">
        <f t="shared" si="6"/>
        <v>2896200</v>
      </c>
      <c r="E21" s="40">
        <f t="shared" si="6"/>
        <v>725370</v>
      </c>
      <c r="F21" s="40">
        <f t="shared" si="6"/>
        <v>1565335</v>
      </c>
      <c r="G21" s="40">
        <f t="shared" si="6"/>
        <v>0</v>
      </c>
      <c r="H21" s="40">
        <f t="shared" si="6"/>
        <v>0</v>
      </c>
    </row>
    <row r="22" spans="1:8" ht="39" thickBot="1" x14ac:dyDescent="0.3">
      <c r="A22" s="63" t="s">
        <v>39</v>
      </c>
      <c r="B22" s="59" t="s">
        <v>21</v>
      </c>
      <c r="C22" s="8">
        <f>прог.!C144</f>
        <v>667800</v>
      </c>
      <c r="D22" s="8">
        <f>прог.!D144</f>
        <v>677800</v>
      </c>
      <c r="E22" s="8">
        <f>прог.!E144</f>
        <v>162640</v>
      </c>
      <c r="F22" s="8">
        <f>прог.!F144</f>
        <v>355176</v>
      </c>
      <c r="G22" s="8">
        <f>прог.!G144</f>
        <v>0</v>
      </c>
      <c r="H22" s="8">
        <f>прог.!H144</f>
        <v>0</v>
      </c>
    </row>
    <row r="23" spans="1:8" ht="26.25" thickBot="1" x14ac:dyDescent="0.3">
      <c r="A23" s="63" t="s">
        <v>40</v>
      </c>
      <c r="B23" s="55" t="s">
        <v>54</v>
      </c>
      <c r="C23" s="8">
        <f>прог.!C163</f>
        <v>2118400</v>
      </c>
      <c r="D23" s="8">
        <f>прог.!D163</f>
        <v>2218400</v>
      </c>
      <c r="E23" s="8">
        <f>прог.!E163</f>
        <v>562730</v>
      </c>
      <c r="F23" s="8">
        <f>прог.!F163</f>
        <v>1210159</v>
      </c>
      <c r="G23" s="8">
        <f>прог.!G163</f>
        <v>0</v>
      </c>
      <c r="H23" s="8">
        <f>прог.!H163</f>
        <v>0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41</v>
      </c>
      <c r="B25" s="83" t="s">
        <v>22</v>
      </c>
      <c r="C25" s="40">
        <f>прог.!C182</f>
        <v>11102500</v>
      </c>
      <c r="D25" s="40">
        <f>прог.!D182</f>
        <v>10912662</v>
      </c>
      <c r="E25" s="40">
        <f>прог.!E182</f>
        <v>1582303</v>
      </c>
      <c r="F25" s="40">
        <f>прог.!F182</f>
        <v>3313958</v>
      </c>
      <c r="G25" s="40">
        <f>прог.!G182</f>
        <v>0</v>
      </c>
      <c r="H25" s="40">
        <f>прог.!H182</f>
        <v>0</v>
      </c>
    </row>
    <row r="26" spans="1:8" ht="24.75" customHeight="1" thickBot="1" x14ac:dyDescent="0.3">
      <c r="A26" s="64"/>
      <c r="B26" s="67" t="s">
        <v>2</v>
      </c>
      <c r="C26" s="65">
        <f>C9+C13+C17+C21+C25</f>
        <v>418365000</v>
      </c>
      <c r="D26" s="65">
        <f>D9+D13+D17+D21+D25</f>
        <v>432782185</v>
      </c>
      <c r="E26" s="65">
        <f>E9+E13+E17+E21+E25</f>
        <v>165450522</v>
      </c>
      <c r="F26" s="65">
        <f>F9+F13+F17+F21+F25</f>
        <v>268506611</v>
      </c>
      <c r="G26" s="65">
        <f>G9+G13+G17+G21+G25</f>
        <v>0</v>
      </c>
      <c r="H26" s="65">
        <f>H9+H13+H21+H25+H17</f>
        <v>0</v>
      </c>
    </row>
    <row r="27" spans="1:8" ht="16.5" thickBot="1" x14ac:dyDescent="0.3">
      <c r="A27" s="66"/>
      <c r="B27" s="68" t="s">
        <v>13</v>
      </c>
      <c r="C27" s="69">
        <f>прог.!C22+прог.!C42+прог.!C65+прог.!C89+прог.!C108+прог.!C127+прог.!C146+прог.!C165+прог.!C184</f>
        <v>2963</v>
      </c>
      <c r="D27" s="70">
        <f>прог.!D22+прог.!D42+прог.!D65+прог.!D89+прог.!D108+прог.!D127+прог.!D146+прог.!D165+прог.!D184</f>
        <v>2963</v>
      </c>
      <c r="E27" s="70">
        <f>прог.!E22+прог.!E42+прог.!E65+прог.!E89+прог.!E108+прог.!E127+прог.!E146+прог.!E165+прог.!E184</f>
        <v>2632</v>
      </c>
      <c r="F27" s="70">
        <f>прог.!F22+прог.!F42+прог.!F65+прог.!F89+прог.!F108+прог.!F127+прог.!F146+прог.!F165+прог.!F184</f>
        <v>2662</v>
      </c>
      <c r="G27" s="70">
        <f>прог.!G22+прог.!G42+прог.!G65+прог.!G89+прог.!G108+прог.!G127+прог.!G146+прог.!G165+прог.!G184</f>
        <v>0</v>
      </c>
      <c r="H27" s="70">
        <f>прог.!H22+прог.!H42+прог.!H65+прог.!H89+прог.!H108+прог.!H127+прог.!H146+прог.!H165+прог.!H184</f>
        <v>0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4"/>
  <sheetViews>
    <sheetView topLeftCell="B150" zoomScale="80" zoomScaleNormal="80" zoomScaleSheetLayoutView="100" workbookViewId="0">
      <selection activeCell="F185" sqref="F185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108" t="s">
        <v>17</v>
      </c>
      <c r="C3" s="108"/>
      <c r="D3" s="108"/>
      <c r="E3" s="108"/>
      <c r="F3" s="108"/>
      <c r="G3" s="108"/>
      <c r="H3" s="108"/>
    </row>
    <row r="4" spans="2:8" ht="31.5" customHeight="1" x14ac:dyDescent="0.25">
      <c r="B4" s="109" t="s">
        <v>56</v>
      </c>
      <c r="C4" s="110"/>
      <c r="D4" s="110"/>
      <c r="E4" s="110"/>
      <c r="F4" s="110"/>
      <c r="G4" s="110"/>
      <c r="H4" s="110"/>
    </row>
    <row r="5" spans="2:8" ht="18.75" customHeight="1" x14ac:dyDescent="0.25">
      <c r="B5" s="110" t="s">
        <v>63</v>
      </c>
      <c r="C5" s="110"/>
      <c r="D5" s="110"/>
      <c r="E5" s="110"/>
      <c r="F5" s="110"/>
      <c r="G5" s="110"/>
      <c r="H5" s="110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105" t="s">
        <v>70</v>
      </c>
      <c r="C7" s="106"/>
      <c r="D7" s="106"/>
      <c r="E7" s="33"/>
      <c r="F7" s="33"/>
      <c r="G7" s="33"/>
      <c r="H7" s="34"/>
    </row>
    <row r="8" spans="2:8" ht="30.75" customHeight="1" x14ac:dyDescent="0.25">
      <c r="B8" s="27" t="s">
        <v>3</v>
      </c>
      <c r="C8" s="97" t="s">
        <v>61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8"/>
      <c r="D9" s="39" t="s">
        <v>62</v>
      </c>
      <c r="E9" s="39" t="s">
        <v>66</v>
      </c>
      <c r="F9" s="39" t="s">
        <v>67</v>
      </c>
      <c r="G9" s="39" t="s">
        <v>68</v>
      </c>
      <c r="H9" s="39" t="s">
        <v>69</v>
      </c>
    </row>
    <row r="10" spans="2:8" ht="16.5" thickBot="1" x14ac:dyDescent="0.3">
      <c r="B10" s="2" t="s">
        <v>5</v>
      </c>
      <c r="C10" s="7">
        <f t="shared" ref="C10:H10" si="0">C12+C13+C14</f>
        <v>1723000</v>
      </c>
      <c r="D10" s="7">
        <f t="shared" si="0"/>
        <v>1721680</v>
      </c>
      <c r="E10" s="7">
        <f t="shared" si="0"/>
        <v>156144</v>
      </c>
      <c r="F10" s="7">
        <f t="shared" si="0"/>
        <v>345738</v>
      </c>
      <c r="G10" s="7">
        <f>G12+G13+G14</f>
        <v>0</v>
      </c>
      <c r="H10" s="7">
        <f t="shared" si="0"/>
        <v>0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1413000</v>
      </c>
      <c r="D12" s="8">
        <v>1413000</v>
      </c>
      <c r="E12" s="8">
        <v>131629</v>
      </c>
      <c r="F12" s="8">
        <v>262068</v>
      </c>
      <c r="G12" s="18"/>
      <c r="H12" s="8"/>
    </row>
    <row r="13" spans="2:8" ht="16.5" thickBot="1" x14ac:dyDescent="0.3">
      <c r="B13" s="3" t="s">
        <v>8</v>
      </c>
      <c r="C13" s="8">
        <v>310000</v>
      </c>
      <c r="D13" s="8">
        <v>308680</v>
      </c>
      <c r="E13" s="8">
        <v>24515</v>
      </c>
      <c r="F13" s="8">
        <v>83670</v>
      </c>
      <c r="G13" s="18"/>
      <c r="H13" s="8"/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0</v>
      </c>
      <c r="E16" s="7">
        <f>SUM(E18)</f>
        <v>13258</v>
      </c>
      <c r="F16" s="7">
        <f t="shared" si="1"/>
        <v>13538</v>
      </c>
      <c r="G16" s="7">
        <f t="shared" si="1"/>
        <v>0</v>
      </c>
      <c r="H16" s="7">
        <f t="shared" si="1"/>
        <v>0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5" t="s">
        <v>55</v>
      </c>
      <c r="C18" s="8"/>
      <c r="D18" s="8"/>
      <c r="E18" s="86">
        <v>13258</v>
      </c>
      <c r="F18" s="8">
        <v>13538</v>
      </c>
      <c r="G18" s="8"/>
      <c r="H18" s="8"/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1723000</v>
      </c>
      <c r="D20" s="7">
        <f t="shared" si="2"/>
        <v>1721680</v>
      </c>
      <c r="E20" s="7">
        <f t="shared" si="2"/>
        <v>169402</v>
      </c>
      <c r="F20" s="7">
        <f t="shared" si="2"/>
        <v>359276</v>
      </c>
      <c r="G20" s="7">
        <f t="shared" si="2"/>
        <v>0</v>
      </c>
      <c r="H20" s="7">
        <f t="shared" si="2"/>
        <v>0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200</v>
      </c>
      <c r="D22" s="8">
        <v>200</v>
      </c>
      <c r="E22" s="8">
        <v>181</v>
      </c>
      <c r="F22" s="8">
        <v>181</v>
      </c>
      <c r="G22" s="8"/>
      <c r="H22" s="8"/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105" t="s">
        <v>71</v>
      </c>
      <c r="C25" s="106"/>
      <c r="D25" s="106"/>
      <c r="E25" s="33"/>
      <c r="F25" s="33"/>
      <c r="G25" s="33"/>
      <c r="H25" s="34"/>
    </row>
    <row r="26" spans="2:8" ht="33" customHeight="1" x14ac:dyDescent="0.25">
      <c r="B26" s="27" t="s">
        <v>3</v>
      </c>
      <c r="C26" s="97" t="s">
        <v>61</v>
      </c>
      <c r="D26" s="92" t="s">
        <v>0</v>
      </c>
      <c r="E26" s="92" t="s">
        <v>1</v>
      </c>
      <c r="F26" s="92" t="s">
        <v>1</v>
      </c>
      <c r="G26" s="92" t="s">
        <v>1</v>
      </c>
      <c r="H26" s="92" t="s">
        <v>1</v>
      </c>
    </row>
    <row r="27" spans="2:8" ht="24" customHeight="1" thickBot="1" x14ac:dyDescent="0.3">
      <c r="B27" s="28" t="s">
        <v>4</v>
      </c>
      <c r="C27" s="98"/>
      <c r="D27" s="93" t="s">
        <v>62</v>
      </c>
      <c r="E27" s="93" t="s">
        <v>66</v>
      </c>
      <c r="F27" s="93" t="s">
        <v>67</v>
      </c>
      <c r="G27" s="93" t="s">
        <v>68</v>
      </c>
      <c r="H27" s="93" t="s">
        <v>69</v>
      </c>
    </row>
    <row r="28" spans="2:8" ht="16.5" thickBot="1" x14ac:dyDescent="0.3">
      <c r="B28" s="2" t="s">
        <v>5</v>
      </c>
      <c r="C28" s="7">
        <f>C30+C31+C32</f>
        <v>360800</v>
      </c>
      <c r="D28" s="7">
        <f t="shared" ref="D28:H28" si="3">D30+D31+D32</f>
        <v>360800</v>
      </c>
      <c r="E28" s="7">
        <f t="shared" si="3"/>
        <v>92053</v>
      </c>
      <c r="F28" s="7">
        <f t="shared" si="3"/>
        <v>194295</v>
      </c>
      <c r="G28" s="7">
        <f t="shared" si="3"/>
        <v>0</v>
      </c>
      <c r="H28" s="7">
        <f t="shared" si="3"/>
        <v>0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278800</v>
      </c>
      <c r="D30" s="8">
        <v>278800</v>
      </c>
      <c r="E30" s="8">
        <v>86675</v>
      </c>
      <c r="F30" s="8">
        <v>183778</v>
      </c>
      <c r="G30" s="8"/>
      <c r="H30" s="8"/>
    </row>
    <row r="31" spans="2:8" ht="16.5" thickBot="1" x14ac:dyDescent="0.3">
      <c r="B31" s="3" t="s">
        <v>8</v>
      </c>
      <c r="C31" s="8">
        <v>82000</v>
      </c>
      <c r="D31" s="8">
        <v>82000</v>
      </c>
      <c r="E31" s="8">
        <v>5378</v>
      </c>
      <c r="F31" s="8">
        <v>10517</v>
      </c>
      <c r="G31" s="8"/>
      <c r="H31" s="8"/>
    </row>
    <row r="32" spans="2:8" ht="16.5" thickBot="1" x14ac:dyDescent="0.3">
      <c r="B32" s="3" t="s">
        <v>9</v>
      </c>
      <c r="C32" s="8"/>
      <c r="D32" s="8"/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90000</v>
      </c>
      <c r="D34" s="7">
        <f t="shared" si="4"/>
        <v>90000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51</v>
      </c>
      <c r="C37" s="13">
        <v>90000</v>
      </c>
      <c r="D37" s="13">
        <v>90000</v>
      </c>
      <c r="E37" s="13"/>
      <c r="F37" s="13"/>
      <c r="G37" s="13"/>
      <c r="H37" s="13"/>
    </row>
    <row r="38" spans="2:8" ht="32.25" customHeight="1" x14ac:dyDescent="0.25">
      <c r="B38" s="78" t="s">
        <v>52</v>
      </c>
      <c r="C38" s="79"/>
      <c r="D38" s="80"/>
      <c r="E38" s="79"/>
      <c r="F38" s="80"/>
      <c r="G38" s="80"/>
      <c r="H38" s="80"/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450800</v>
      </c>
      <c r="D40" s="7">
        <f t="shared" si="5"/>
        <v>450800</v>
      </c>
      <c r="E40" s="7">
        <f t="shared" si="5"/>
        <v>92053</v>
      </c>
      <c r="F40" s="7">
        <f t="shared" si="5"/>
        <v>194295</v>
      </c>
      <c r="G40" s="7">
        <f t="shared" si="5"/>
        <v>0</v>
      </c>
      <c r="H40" s="7">
        <f t="shared" si="5"/>
        <v>0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25</v>
      </c>
      <c r="D42" s="8">
        <v>25</v>
      </c>
      <c r="E42" s="8">
        <v>16</v>
      </c>
      <c r="F42" s="8">
        <v>16</v>
      </c>
      <c r="G42" s="8"/>
      <c r="H42" s="8"/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11" t="s">
        <v>42</v>
      </c>
      <c r="C45" s="112"/>
      <c r="D45" s="112"/>
      <c r="E45" s="35"/>
      <c r="F45" s="35"/>
      <c r="G45" s="35"/>
      <c r="H45" s="38"/>
    </row>
    <row r="46" spans="2:8" x14ac:dyDescent="0.25">
      <c r="B46" s="31" t="s">
        <v>3</v>
      </c>
      <c r="C46" s="97" t="s">
        <v>61</v>
      </c>
      <c r="D46" s="92" t="s">
        <v>0</v>
      </c>
      <c r="E46" s="92" t="s">
        <v>1</v>
      </c>
      <c r="F46" s="92" t="s">
        <v>1</v>
      </c>
      <c r="G46" s="92" t="s">
        <v>1</v>
      </c>
      <c r="H46" s="92" t="s">
        <v>1</v>
      </c>
    </row>
    <row r="47" spans="2:8" ht="33" customHeight="1" thickBot="1" x14ac:dyDescent="0.3">
      <c r="B47" s="32" t="s">
        <v>4</v>
      </c>
      <c r="C47" s="98"/>
      <c r="D47" s="93" t="s">
        <v>62</v>
      </c>
      <c r="E47" s="93" t="s">
        <v>66</v>
      </c>
      <c r="F47" s="93" t="s">
        <v>67</v>
      </c>
      <c r="G47" s="93" t="s">
        <v>68</v>
      </c>
      <c r="H47" s="93" t="s">
        <v>69</v>
      </c>
    </row>
    <row r="48" spans="2:8" ht="19.5" customHeight="1" thickBot="1" x14ac:dyDescent="0.3">
      <c r="B48" s="15" t="s">
        <v>5</v>
      </c>
      <c r="C48" s="16">
        <f t="shared" ref="C48:H48" si="6">C50+C51+C52</f>
        <v>42336700</v>
      </c>
      <c r="D48" s="16">
        <f>D50+D51+D52</f>
        <v>47336700</v>
      </c>
      <c r="E48" s="16">
        <f t="shared" si="6"/>
        <v>14489212</v>
      </c>
      <c r="F48" s="16">
        <f t="shared" si="6"/>
        <v>25973680</v>
      </c>
      <c r="G48" s="16">
        <f>G50+G51+G52</f>
        <v>0</v>
      </c>
      <c r="H48" s="16">
        <f t="shared" si="6"/>
        <v>0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21695700</v>
      </c>
      <c r="D50" s="18">
        <v>21013067</v>
      </c>
      <c r="E50" s="18">
        <v>5331933</v>
      </c>
      <c r="F50" s="18">
        <v>10596990</v>
      </c>
      <c r="G50" s="18"/>
      <c r="H50" s="18"/>
    </row>
    <row r="51" spans="2:8" ht="16.5" thickBot="1" x14ac:dyDescent="0.3">
      <c r="B51" s="19" t="s">
        <v>8</v>
      </c>
      <c r="C51" s="18">
        <v>17993800</v>
      </c>
      <c r="D51" s="18">
        <v>23676433</v>
      </c>
      <c r="E51" s="18">
        <v>9097926</v>
      </c>
      <c r="F51" s="18">
        <v>14769744</v>
      </c>
      <c r="G51" s="18"/>
      <c r="H51" s="18"/>
    </row>
    <row r="52" spans="2:8" ht="14.25" customHeight="1" thickBot="1" x14ac:dyDescent="0.3">
      <c r="B52" s="19" t="s">
        <v>9</v>
      </c>
      <c r="C52" s="18">
        <v>2647200</v>
      </c>
      <c r="D52" s="18">
        <v>2647200</v>
      </c>
      <c r="E52" s="18">
        <v>59353</v>
      </c>
      <c r="F52" s="18">
        <v>606946</v>
      </c>
      <c r="G52" s="18"/>
      <c r="H52" s="18"/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SUM(C56:C62)</f>
        <v>286725600</v>
      </c>
      <c r="D54" s="16">
        <f t="shared" si="7"/>
        <v>293204701</v>
      </c>
      <c r="E54" s="16">
        <f t="shared" si="7"/>
        <v>138291595</v>
      </c>
      <c r="F54" s="16">
        <f t="shared" si="7"/>
        <v>207470337</v>
      </c>
      <c r="G54" s="16">
        <f t="shared" si="7"/>
        <v>0</v>
      </c>
      <c r="H54" s="16">
        <f t="shared" si="7"/>
        <v>0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>
        <f>H56+H57+H58+H59+H61</f>
        <v>0</v>
      </c>
    </row>
    <row r="56" spans="2:8" ht="33.75" customHeight="1" x14ac:dyDescent="0.25">
      <c r="B56" s="87" t="s">
        <v>57</v>
      </c>
      <c r="C56" s="20">
        <v>185926600</v>
      </c>
      <c r="D56" s="88">
        <v>182891660</v>
      </c>
      <c r="E56" s="21">
        <v>121771883</v>
      </c>
      <c r="F56" s="21">
        <v>170121810</v>
      </c>
      <c r="G56" s="21"/>
      <c r="H56" s="21"/>
    </row>
    <row r="57" spans="2:8" ht="26.25" customHeight="1" x14ac:dyDescent="0.25">
      <c r="B57" s="41" t="s">
        <v>47</v>
      </c>
      <c r="C57" s="21">
        <v>605000</v>
      </c>
      <c r="D57" s="89">
        <v>605000</v>
      </c>
      <c r="E57" s="21"/>
      <c r="F57" s="21"/>
      <c r="G57" s="21"/>
      <c r="H57" s="21"/>
    </row>
    <row r="58" spans="2:8" hidden="1" x14ac:dyDescent="0.25">
      <c r="B58" s="41"/>
      <c r="C58" s="21"/>
      <c r="D58" s="89"/>
      <c r="E58" s="21"/>
      <c r="F58" s="21"/>
      <c r="G58" s="21"/>
      <c r="H58" s="21"/>
    </row>
    <row r="59" spans="2:8" ht="25.5" x14ac:dyDescent="0.25">
      <c r="B59" s="41" t="s">
        <v>48</v>
      </c>
      <c r="C59" s="21">
        <v>90155000</v>
      </c>
      <c r="D59" s="89">
        <v>90100958</v>
      </c>
      <c r="E59" s="21">
        <v>8475210</v>
      </c>
      <c r="F59" s="21">
        <v>25800258</v>
      </c>
      <c r="G59" s="21"/>
      <c r="H59" s="21"/>
    </row>
    <row r="60" spans="2:8" ht="25.5" x14ac:dyDescent="0.25">
      <c r="B60" s="94" t="s">
        <v>81</v>
      </c>
      <c r="C60" s="95">
        <v>39000</v>
      </c>
      <c r="D60" s="96">
        <v>39000</v>
      </c>
      <c r="E60" s="95"/>
      <c r="F60" s="95">
        <v>25075</v>
      </c>
      <c r="G60" s="95"/>
      <c r="H60" s="95"/>
    </row>
    <row r="61" spans="2:8" ht="30.75" customHeight="1" thickBot="1" x14ac:dyDescent="0.3">
      <c r="B61" s="49" t="s">
        <v>49</v>
      </c>
      <c r="C61" s="50">
        <v>10000000</v>
      </c>
      <c r="D61" s="90">
        <v>10000000</v>
      </c>
      <c r="E61" s="50">
        <v>87581</v>
      </c>
      <c r="F61" s="50">
        <v>1104077</v>
      </c>
      <c r="G61" s="50"/>
      <c r="H61" s="50"/>
    </row>
    <row r="62" spans="2:8" x14ac:dyDescent="0.25">
      <c r="B62" s="46" t="s">
        <v>24</v>
      </c>
      <c r="C62" s="47"/>
      <c r="D62" s="91">
        <v>9568083</v>
      </c>
      <c r="E62" s="48">
        <v>7956921</v>
      </c>
      <c r="F62" s="48">
        <v>10419117</v>
      </c>
      <c r="G62" s="48"/>
      <c r="H62" s="48"/>
    </row>
    <row r="63" spans="2:8" ht="16.5" thickBot="1" x14ac:dyDescent="0.3">
      <c r="B63" s="15" t="s">
        <v>12</v>
      </c>
      <c r="C63" s="16">
        <f t="shared" ref="C63:H63" si="8">C48+C54</f>
        <v>329062300</v>
      </c>
      <c r="D63" s="16">
        <f t="shared" si="8"/>
        <v>340541401</v>
      </c>
      <c r="E63" s="16">
        <f t="shared" si="8"/>
        <v>152780807</v>
      </c>
      <c r="F63" s="16">
        <f t="shared" si="8"/>
        <v>233444017</v>
      </c>
      <c r="G63" s="16">
        <f t="shared" si="8"/>
        <v>0</v>
      </c>
      <c r="H63" s="16">
        <f t="shared" si="8"/>
        <v>0</v>
      </c>
    </row>
    <row r="64" spans="2:8" ht="16.5" thickBot="1" x14ac:dyDescent="0.3">
      <c r="B64" s="17"/>
      <c r="C64" s="18"/>
      <c r="D64" s="18"/>
      <c r="E64" s="18"/>
      <c r="F64" s="18"/>
      <c r="G64" s="18"/>
      <c r="H64" s="18"/>
    </row>
    <row r="65" spans="2:10" ht="16.5" thickBot="1" x14ac:dyDescent="0.3">
      <c r="B65" s="17" t="s">
        <v>13</v>
      </c>
      <c r="C65" s="18">
        <v>1511</v>
      </c>
      <c r="D65" s="18">
        <v>1511</v>
      </c>
      <c r="E65" s="18">
        <v>1365</v>
      </c>
      <c r="F65" s="18">
        <v>1401</v>
      </c>
      <c r="G65" s="18"/>
      <c r="H65" s="18"/>
    </row>
    <row r="66" spans="2:10" x14ac:dyDescent="0.25">
      <c r="B66" s="6"/>
      <c r="C66" s="5"/>
      <c r="D66" s="5"/>
      <c r="E66" s="5"/>
      <c r="F66" s="5"/>
      <c r="G66" s="5"/>
      <c r="H66" s="5"/>
    </row>
    <row r="67" spans="2:10" ht="16.5" thickBot="1" x14ac:dyDescent="0.3">
      <c r="B67" s="5"/>
      <c r="C67" s="5"/>
      <c r="D67" s="5"/>
      <c r="E67" s="5"/>
      <c r="F67" s="5"/>
      <c r="G67" s="5"/>
      <c r="H67" s="5"/>
    </row>
    <row r="68" spans="2:10" ht="30" customHeight="1" thickBot="1" x14ac:dyDescent="0.3">
      <c r="B68" s="111" t="s">
        <v>72</v>
      </c>
      <c r="C68" s="112"/>
      <c r="D68" s="112"/>
      <c r="E68" s="35"/>
      <c r="F68" s="35"/>
      <c r="G68" s="35"/>
      <c r="H68" s="38"/>
    </row>
    <row r="69" spans="2:10" x14ac:dyDescent="0.25">
      <c r="B69" s="31" t="s">
        <v>3</v>
      </c>
      <c r="C69" s="97" t="s">
        <v>61</v>
      </c>
      <c r="D69" s="92" t="s">
        <v>0</v>
      </c>
      <c r="E69" s="92" t="s">
        <v>1</v>
      </c>
      <c r="F69" s="92" t="s">
        <v>1</v>
      </c>
      <c r="G69" s="92" t="s">
        <v>1</v>
      </c>
      <c r="H69" s="92" t="s">
        <v>1</v>
      </c>
    </row>
    <row r="70" spans="2:10" ht="32.25" customHeight="1" thickBot="1" x14ac:dyDescent="0.3">
      <c r="B70" s="32" t="s">
        <v>4</v>
      </c>
      <c r="C70" s="98"/>
      <c r="D70" s="93" t="s">
        <v>62</v>
      </c>
      <c r="E70" s="93" t="s">
        <v>66</v>
      </c>
      <c r="F70" s="93" t="s">
        <v>67</v>
      </c>
      <c r="G70" s="93" t="s">
        <v>68</v>
      </c>
      <c r="H70" s="93" t="s">
        <v>69</v>
      </c>
    </row>
    <row r="71" spans="2:10" ht="16.5" thickBot="1" x14ac:dyDescent="0.3">
      <c r="B71" s="15" t="s">
        <v>5</v>
      </c>
      <c r="C71" s="16">
        <f t="shared" ref="C71:H71" si="9">C73+C74+C75</f>
        <v>1340500</v>
      </c>
      <c r="D71" s="16">
        <f t="shared" si="9"/>
        <v>1364172</v>
      </c>
      <c r="E71" s="16">
        <f t="shared" si="9"/>
        <v>337021</v>
      </c>
      <c r="F71" s="16">
        <f t="shared" si="9"/>
        <v>776351</v>
      </c>
      <c r="G71" s="16">
        <f>G73+G74+G75</f>
        <v>0</v>
      </c>
      <c r="H71" s="16">
        <f t="shared" si="9"/>
        <v>0</v>
      </c>
    </row>
    <row r="72" spans="2:10" ht="16.5" thickBot="1" x14ac:dyDescent="0.3">
      <c r="B72" s="17" t="s">
        <v>6</v>
      </c>
      <c r="C72" s="18"/>
      <c r="D72" s="18"/>
      <c r="E72" s="18"/>
      <c r="F72" s="18"/>
      <c r="G72" s="18"/>
      <c r="H72" s="18"/>
    </row>
    <row r="73" spans="2:10" ht="16.5" thickBot="1" x14ac:dyDescent="0.3">
      <c r="B73" s="19" t="s">
        <v>7</v>
      </c>
      <c r="C73" s="18">
        <v>1210800</v>
      </c>
      <c r="D73" s="18">
        <v>1210800</v>
      </c>
      <c r="E73" s="18">
        <v>306105</v>
      </c>
      <c r="F73" s="18">
        <v>707847</v>
      </c>
      <c r="G73" s="18"/>
      <c r="H73" s="18"/>
    </row>
    <row r="74" spans="2:10" ht="16.5" thickBot="1" x14ac:dyDescent="0.3">
      <c r="B74" s="19" t="s">
        <v>8</v>
      </c>
      <c r="C74" s="18">
        <v>129700</v>
      </c>
      <c r="D74" s="18">
        <v>153372</v>
      </c>
      <c r="E74" s="18">
        <v>30916</v>
      </c>
      <c r="F74" s="18">
        <v>68504</v>
      </c>
      <c r="G74" s="18"/>
      <c r="H74" s="18"/>
    </row>
    <row r="75" spans="2:10" ht="16.5" thickBot="1" x14ac:dyDescent="0.3">
      <c r="B75" s="19" t="s">
        <v>9</v>
      </c>
      <c r="C75" s="18"/>
      <c r="D75" s="18"/>
      <c r="E75" s="18"/>
      <c r="F75" s="18"/>
      <c r="G75" s="18"/>
      <c r="H75" s="18"/>
    </row>
    <row r="76" spans="2:10" ht="16.5" thickBot="1" x14ac:dyDescent="0.3">
      <c r="B76" s="17"/>
      <c r="C76" s="18"/>
      <c r="D76" s="18"/>
      <c r="E76" s="18"/>
      <c r="F76" s="18"/>
      <c r="G76" s="18"/>
      <c r="H76" s="18"/>
    </row>
    <row r="77" spans="2:10" ht="16.5" thickBot="1" x14ac:dyDescent="0.3">
      <c r="B77" s="15" t="s">
        <v>10</v>
      </c>
      <c r="C77" s="16">
        <f>SUM(C79:C84)</f>
        <v>44441500</v>
      </c>
      <c r="D77" s="16">
        <f>SUM(D79:D86)</f>
        <v>47357391</v>
      </c>
      <c r="E77" s="16">
        <f>SUM(E79:E86)</f>
        <v>4751947</v>
      </c>
      <c r="F77" s="16">
        <f>SUM(F79:F86)</f>
        <v>17502313</v>
      </c>
      <c r="G77" s="16">
        <f>SUM(G79:G86)</f>
        <v>0</v>
      </c>
      <c r="H77" s="16">
        <f>SUM(H79:H86)</f>
        <v>0</v>
      </c>
    </row>
    <row r="78" spans="2:10" ht="16.5" thickBot="1" x14ac:dyDescent="0.3">
      <c r="B78" s="17" t="s">
        <v>6</v>
      </c>
      <c r="C78" s="18"/>
      <c r="D78" s="16"/>
      <c r="E78" s="18"/>
      <c r="F78" s="18"/>
      <c r="G78" s="18"/>
      <c r="H78" s="18"/>
    </row>
    <row r="79" spans="2:10" x14ac:dyDescent="0.25">
      <c r="B79" s="42" t="s">
        <v>15</v>
      </c>
      <c r="C79" s="20">
        <v>4530000</v>
      </c>
      <c r="D79" s="71">
        <v>3743353</v>
      </c>
      <c r="E79" s="22"/>
      <c r="F79" s="22"/>
      <c r="G79" s="22"/>
      <c r="H79" s="22"/>
    </row>
    <row r="80" spans="2:10" ht="25.5" x14ac:dyDescent="0.25">
      <c r="B80" s="41" t="s">
        <v>16</v>
      </c>
      <c r="C80" s="21">
        <v>800000</v>
      </c>
      <c r="D80" s="72">
        <v>800000</v>
      </c>
      <c r="E80" s="21"/>
      <c r="F80" s="21">
        <v>36444</v>
      </c>
      <c r="G80" s="21"/>
      <c r="H80" s="21"/>
      <c r="I80" s="23"/>
      <c r="J80" s="24"/>
    </row>
    <row r="81" spans="2:10" x14ac:dyDescent="0.25">
      <c r="B81" s="41" t="s">
        <v>82</v>
      </c>
      <c r="C81" s="21"/>
      <c r="D81" s="72">
        <v>60866</v>
      </c>
      <c r="E81" s="21"/>
      <c r="F81" s="21">
        <v>60866</v>
      </c>
      <c r="G81" s="21"/>
      <c r="H81" s="21"/>
      <c r="I81" s="23"/>
      <c r="J81" s="24"/>
    </row>
    <row r="82" spans="2:10" x14ac:dyDescent="0.25">
      <c r="B82" s="41" t="s">
        <v>23</v>
      </c>
      <c r="C82" s="21"/>
      <c r="D82" s="72">
        <v>218519</v>
      </c>
      <c r="E82" s="21">
        <v>19966</v>
      </c>
      <c r="F82" s="21">
        <v>491493</v>
      </c>
      <c r="G82" s="21"/>
      <c r="H82" s="21"/>
      <c r="I82" s="23"/>
      <c r="J82" s="24"/>
    </row>
    <row r="83" spans="2:10" ht="29.25" customHeight="1" x14ac:dyDescent="0.25">
      <c r="B83" s="41" t="s">
        <v>25</v>
      </c>
      <c r="C83" s="21">
        <v>38676500</v>
      </c>
      <c r="D83" s="72">
        <v>42099653</v>
      </c>
      <c r="E83" s="21">
        <v>4554015</v>
      </c>
      <c r="F83" s="21">
        <v>16540582</v>
      </c>
      <c r="G83" s="21"/>
      <c r="H83" s="21"/>
      <c r="I83" s="23"/>
      <c r="J83" s="24"/>
    </row>
    <row r="84" spans="2:10" ht="16.5" thickBot="1" x14ac:dyDescent="0.3">
      <c r="B84" s="73" t="s">
        <v>26</v>
      </c>
      <c r="C84" s="74">
        <v>435000</v>
      </c>
      <c r="D84" s="74">
        <v>435000</v>
      </c>
      <c r="E84" s="74">
        <v>177966</v>
      </c>
      <c r="F84" s="74">
        <v>372928</v>
      </c>
      <c r="G84" s="74"/>
      <c r="H84" s="74"/>
      <c r="I84" s="23"/>
      <c r="J84" s="24"/>
    </row>
    <row r="85" spans="2:10" x14ac:dyDescent="0.25">
      <c r="B85" s="46" t="s">
        <v>23</v>
      </c>
      <c r="C85" s="47"/>
      <c r="D85" s="48"/>
      <c r="E85" s="48"/>
      <c r="F85" s="48"/>
      <c r="G85" s="48"/>
      <c r="H85" s="48"/>
    </row>
    <row r="86" spans="2:10" ht="16.5" hidden="1" thickBot="1" x14ac:dyDescent="0.3">
      <c r="B86" s="44" t="s">
        <v>46</v>
      </c>
      <c r="C86" s="45"/>
      <c r="D86" s="45"/>
      <c r="E86" s="45"/>
      <c r="F86" s="45"/>
      <c r="G86" s="45"/>
      <c r="H86" s="45"/>
    </row>
    <row r="87" spans="2:10" ht="16.5" thickBot="1" x14ac:dyDescent="0.3">
      <c r="B87" s="15" t="s">
        <v>12</v>
      </c>
      <c r="C87" s="16">
        <f t="shared" ref="C87:H87" si="10">C71+C77</f>
        <v>45782000</v>
      </c>
      <c r="D87" s="16">
        <f t="shared" si="10"/>
        <v>48721563</v>
      </c>
      <c r="E87" s="16">
        <f t="shared" si="10"/>
        <v>5088968</v>
      </c>
      <c r="F87" s="16">
        <f t="shared" si="10"/>
        <v>18278664</v>
      </c>
      <c r="G87" s="16">
        <f t="shared" si="10"/>
        <v>0</v>
      </c>
      <c r="H87" s="16">
        <f t="shared" si="10"/>
        <v>0</v>
      </c>
    </row>
    <row r="88" spans="2:10" ht="16.5" thickBot="1" x14ac:dyDescent="0.3">
      <c r="B88" s="17"/>
      <c r="C88" s="18"/>
      <c r="D88" s="18"/>
      <c r="E88" s="18"/>
      <c r="F88" s="18"/>
      <c r="G88" s="18"/>
      <c r="H88" s="18"/>
    </row>
    <row r="89" spans="2:10" ht="16.5" thickBot="1" x14ac:dyDescent="0.3">
      <c r="B89" s="17" t="s">
        <v>13</v>
      </c>
      <c r="C89" s="18">
        <v>67</v>
      </c>
      <c r="D89" s="18">
        <v>67</v>
      </c>
      <c r="E89" s="18">
        <v>57</v>
      </c>
      <c r="F89" s="18">
        <v>56</v>
      </c>
      <c r="G89" s="18"/>
      <c r="H89" s="18"/>
    </row>
    <row r="90" spans="2:10" x14ac:dyDescent="0.25">
      <c r="B90" s="6"/>
      <c r="C90" s="5"/>
      <c r="D90" s="5"/>
      <c r="E90" s="5"/>
      <c r="F90" s="5"/>
      <c r="G90" s="5"/>
      <c r="H90" s="5"/>
    </row>
    <row r="91" spans="2:10" ht="16.5" thickBot="1" x14ac:dyDescent="0.3">
      <c r="B91" s="5"/>
      <c r="C91" s="5"/>
      <c r="D91" s="5"/>
      <c r="E91" s="5"/>
      <c r="F91" s="5"/>
      <c r="G91" s="5"/>
      <c r="H91" s="5"/>
    </row>
    <row r="92" spans="2:10" ht="34.5" customHeight="1" thickBot="1" x14ac:dyDescent="0.3">
      <c r="B92" s="105" t="s">
        <v>73</v>
      </c>
      <c r="C92" s="106"/>
      <c r="D92" s="106"/>
      <c r="E92" s="106"/>
      <c r="F92" s="106"/>
      <c r="G92" s="106"/>
      <c r="H92" s="34"/>
    </row>
    <row r="93" spans="2:10" ht="23.25" customHeight="1" x14ac:dyDescent="0.25">
      <c r="B93" s="27" t="s">
        <v>3</v>
      </c>
      <c r="C93" s="97" t="s">
        <v>61</v>
      </c>
      <c r="D93" s="92" t="s">
        <v>0</v>
      </c>
      <c r="E93" s="92" t="s">
        <v>1</v>
      </c>
      <c r="F93" s="92" t="s">
        <v>1</v>
      </c>
      <c r="G93" s="92" t="s">
        <v>1</v>
      </c>
      <c r="H93" s="92" t="s">
        <v>1</v>
      </c>
    </row>
    <row r="94" spans="2:10" ht="30" customHeight="1" thickBot="1" x14ac:dyDescent="0.3">
      <c r="B94" s="28" t="s">
        <v>4</v>
      </c>
      <c r="C94" s="98"/>
      <c r="D94" s="93" t="s">
        <v>62</v>
      </c>
      <c r="E94" s="93" t="s">
        <v>66</v>
      </c>
      <c r="F94" s="93" t="s">
        <v>67</v>
      </c>
      <c r="G94" s="93" t="s">
        <v>68</v>
      </c>
      <c r="H94" s="93" t="s">
        <v>69</v>
      </c>
    </row>
    <row r="95" spans="2:10" ht="16.5" thickBot="1" x14ac:dyDescent="0.3">
      <c r="B95" s="2" t="s">
        <v>5</v>
      </c>
      <c r="C95" s="7">
        <f t="shared" ref="C95:G95" si="11">C97+C98+C99</f>
        <v>7722800</v>
      </c>
      <c r="D95" s="7">
        <f t="shared" si="11"/>
        <v>7793229</v>
      </c>
      <c r="E95" s="7">
        <f t="shared" si="11"/>
        <v>1681513</v>
      </c>
      <c r="F95" s="7">
        <f t="shared" si="11"/>
        <v>3330230</v>
      </c>
      <c r="G95" s="7">
        <f t="shared" si="11"/>
        <v>0</v>
      </c>
      <c r="H95" s="7">
        <f>H97+H98+H99</f>
        <v>0</v>
      </c>
    </row>
    <row r="96" spans="2:10" ht="16.5" thickBot="1" x14ac:dyDescent="0.3">
      <c r="B96" s="1" t="s">
        <v>6</v>
      </c>
      <c r="C96" s="8"/>
      <c r="D96" s="8"/>
      <c r="E96" s="8"/>
      <c r="F96" s="8"/>
      <c r="G96" s="8"/>
      <c r="H96" s="8"/>
    </row>
    <row r="97" spans="2:8" ht="16.5" thickBot="1" x14ac:dyDescent="0.3">
      <c r="B97" s="3" t="s">
        <v>7</v>
      </c>
      <c r="C97" s="18">
        <v>5425200</v>
      </c>
      <c r="D97" s="18">
        <v>5428434</v>
      </c>
      <c r="E97" s="8">
        <v>1377836</v>
      </c>
      <c r="F97" s="37">
        <v>2637809</v>
      </c>
      <c r="G97" s="37"/>
      <c r="H97" s="8"/>
    </row>
    <row r="98" spans="2:8" ht="16.5" thickBot="1" x14ac:dyDescent="0.3">
      <c r="B98" s="3" t="s">
        <v>8</v>
      </c>
      <c r="C98" s="18">
        <v>2097600</v>
      </c>
      <c r="D98" s="18">
        <v>2164795</v>
      </c>
      <c r="E98" s="8">
        <v>303677</v>
      </c>
      <c r="F98" s="37">
        <v>692421</v>
      </c>
      <c r="G98" s="37"/>
      <c r="H98" s="8"/>
    </row>
    <row r="99" spans="2:8" ht="16.5" thickBot="1" x14ac:dyDescent="0.3">
      <c r="B99" s="3" t="s">
        <v>9</v>
      </c>
      <c r="C99" s="8">
        <v>200000</v>
      </c>
      <c r="D99" s="8">
        <v>200000</v>
      </c>
      <c r="E99" s="8"/>
      <c r="F99" s="8"/>
      <c r="G99" s="8"/>
      <c r="H99" s="8"/>
    </row>
    <row r="100" spans="2:8" ht="16.5" thickBot="1" x14ac:dyDescent="0.3">
      <c r="B100" s="1"/>
      <c r="C100" s="8"/>
      <c r="D100" s="8"/>
      <c r="E100" s="8"/>
      <c r="F100" s="8"/>
      <c r="G100" s="8"/>
      <c r="H100" s="8"/>
    </row>
    <row r="101" spans="2:8" ht="16.5" thickBot="1" x14ac:dyDescent="0.3">
      <c r="B101" s="2" t="s">
        <v>10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  <row r="102" spans="2:8" ht="16.5" thickBot="1" x14ac:dyDescent="0.3">
      <c r="B102" s="1" t="s">
        <v>6</v>
      </c>
      <c r="C102" s="8"/>
      <c r="D102" s="8"/>
      <c r="E102" s="8"/>
      <c r="F102" s="8"/>
      <c r="G102" s="8"/>
      <c r="H102" s="8"/>
    </row>
    <row r="103" spans="2:8" ht="16.5" thickBot="1" x14ac:dyDescent="0.3">
      <c r="B103" s="1" t="s">
        <v>11</v>
      </c>
      <c r="C103" s="8"/>
      <c r="D103" s="8"/>
      <c r="E103" s="8"/>
      <c r="F103" s="8"/>
      <c r="G103" s="8"/>
      <c r="H103" s="8"/>
    </row>
    <row r="104" spans="2:8" ht="16.5" thickBot="1" x14ac:dyDescent="0.3">
      <c r="B104" s="1" t="s">
        <v>11</v>
      </c>
      <c r="C104" s="8"/>
      <c r="D104" s="8"/>
      <c r="E104" s="8"/>
      <c r="F104" s="8"/>
      <c r="G104" s="8"/>
      <c r="H104" s="8"/>
    </row>
    <row r="105" spans="2:8" ht="16.5" thickBot="1" x14ac:dyDescent="0.3">
      <c r="B105" s="1"/>
      <c r="C105" s="8"/>
      <c r="D105" s="8"/>
      <c r="E105" s="8"/>
      <c r="F105" s="8"/>
      <c r="G105" s="8"/>
      <c r="H105" s="8"/>
    </row>
    <row r="106" spans="2:8" ht="16.5" thickBot="1" x14ac:dyDescent="0.3">
      <c r="B106" s="2" t="s">
        <v>12</v>
      </c>
      <c r="C106" s="7">
        <f t="shared" ref="C106:H106" si="12">C95+C101</f>
        <v>7722800</v>
      </c>
      <c r="D106" s="7">
        <f t="shared" si="12"/>
        <v>7793229</v>
      </c>
      <c r="E106" s="7">
        <f t="shared" si="12"/>
        <v>1681513</v>
      </c>
      <c r="F106" s="7">
        <f t="shared" si="12"/>
        <v>3330230</v>
      </c>
      <c r="G106" s="7">
        <f t="shared" si="12"/>
        <v>0</v>
      </c>
      <c r="H106" s="7">
        <f t="shared" si="12"/>
        <v>0</v>
      </c>
    </row>
    <row r="107" spans="2:8" ht="16.5" thickBot="1" x14ac:dyDescent="0.3">
      <c r="B107" s="1"/>
      <c r="C107" s="8"/>
      <c r="D107" s="8"/>
      <c r="E107" s="8"/>
      <c r="F107" s="8"/>
      <c r="G107" s="8"/>
      <c r="H107" s="8"/>
    </row>
    <row r="108" spans="2:8" ht="16.5" thickBot="1" x14ac:dyDescent="0.3">
      <c r="B108" s="1" t="s">
        <v>13</v>
      </c>
      <c r="C108" s="8">
        <v>436</v>
      </c>
      <c r="D108" s="8">
        <v>436</v>
      </c>
      <c r="E108" s="8">
        <v>355</v>
      </c>
      <c r="F108" s="8">
        <v>354</v>
      </c>
      <c r="G108" s="8"/>
      <c r="H108" s="8"/>
    </row>
    <row r="110" spans="2:8" ht="16.5" thickBot="1" x14ac:dyDescent="0.3"/>
    <row r="111" spans="2:8" ht="32.25" customHeight="1" thickBot="1" x14ac:dyDescent="0.3">
      <c r="B111" s="105" t="s">
        <v>74</v>
      </c>
      <c r="C111" s="106"/>
      <c r="D111" s="106"/>
      <c r="E111" s="106"/>
      <c r="F111" s="106"/>
      <c r="G111" s="106"/>
      <c r="H111" s="107"/>
    </row>
    <row r="112" spans="2:8" ht="23.25" customHeight="1" x14ac:dyDescent="0.25">
      <c r="B112" s="29" t="s">
        <v>3</v>
      </c>
      <c r="C112" s="97" t="s">
        <v>61</v>
      </c>
      <c r="D112" s="92" t="s">
        <v>0</v>
      </c>
      <c r="E112" s="92" t="s">
        <v>1</v>
      </c>
      <c r="F112" s="92" t="s">
        <v>1</v>
      </c>
      <c r="G112" s="92" t="s">
        <v>1</v>
      </c>
      <c r="H112" s="92" t="s">
        <v>1</v>
      </c>
    </row>
    <row r="113" spans="2:8" ht="33.75" customHeight="1" thickBot="1" x14ac:dyDescent="0.3">
      <c r="B113" s="28" t="s">
        <v>4</v>
      </c>
      <c r="C113" s="98"/>
      <c r="D113" s="93" t="s">
        <v>62</v>
      </c>
      <c r="E113" s="93" t="s">
        <v>66</v>
      </c>
      <c r="F113" s="93" t="s">
        <v>67</v>
      </c>
      <c r="G113" s="93" t="s">
        <v>68</v>
      </c>
      <c r="H113" s="93" t="s">
        <v>69</v>
      </c>
    </row>
    <row r="114" spans="2:8" ht="16.5" thickBot="1" x14ac:dyDescent="0.3">
      <c r="B114" s="2" t="s">
        <v>5</v>
      </c>
      <c r="C114" s="7">
        <f t="shared" ref="C114:H114" si="13">C116+C117+C118</f>
        <v>19735400</v>
      </c>
      <c r="D114" s="7">
        <f>D116+D117+D118</f>
        <v>19744650</v>
      </c>
      <c r="E114" s="7">
        <f t="shared" si="13"/>
        <v>3330106</v>
      </c>
      <c r="F114" s="7">
        <f>F116+F117+F118</f>
        <v>8009218</v>
      </c>
      <c r="G114" s="7">
        <f>G116+G117+G118</f>
        <v>0</v>
      </c>
      <c r="H114" s="7">
        <f t="shared" si="13"/>
        <v>0</v>
      </c>
    </row>
    <row r="115" spans="2:8" ht="16.5" thickBot="1" x14ac:dyDescent="0.3">
      <c r="B115" s="1" t="s">
        <v>6</v>
      </c>
      <c r="C115" s="8"/>
      <c r="D115" s="8"/>
      <c r="E115" s="8"/>
      <c r="F115" s="8"/>
      <c r="G115" s="8"/>
      <c r="H115" s="8"/>
    </row>
    <row r="116" spans="2:8" ht="16.5" thickBot="1" x14ac:dyDescent="0.3">
      <c r="B116" s="3" t="s">
        <v>7</v>
      </c>
      <c r="C116" s="8">
        <v>6603800</v>
      </c>
      <c r="D116" s="8">
        <v>6621031</v>
      </c>
      <c r="E116" s="8">
        <v>1731440</v>
      </c>
      <c r="F116" s="8">
        <v>3389836</v>
      </c>
      <c r="G116" s="8"/>
      <c r="H116" s="8"/>
    </row>
    <row r="117" spans="2:8" ht="16.5" thickBot="1" x14ac:dyDescent="0.3">
      <c r="B117" s="3" t="s">
        <v>8</v>
      </c>
      <c r="C117" s="8">
        <v>8933400</v>
      </c>
      <c r="D117" s="8">
        <v>8925419</v>
      </c>
      <c r="E117" s="8">
        <v>1432764</v>
      </c>
      <c r="F117" s="8">
        <v>2985752</v>
      </c>
      <c r="G117" s="8"/>
      <c r="H117" s="8"/>
    </row>
    <row r="118" spans="2:8" ht="16.5" thickBot="1" x14ac:dyDescent="0.3">
      <c r="B118" s="3" t="s">
        <v>9</v>
      </c>
      <c r="C118" s="8">
        <v>4198200</v>
      </c>
      <c r="D118" s="8">
        <v>4198200</v>
      </c>
      <c r="E118" s="8">
        <v>165902</v>
      </c>
      <c r="F118" s="8">
        <v>1633630</v>
      </c>
      <c r="G118" s="8"/>
      <c r="H118" s="8"/>
    </row>
    <row r="119" spans="2:8" ht="16.5" thickBot="1" x14ac:dyDescent="0.3">
      <c r="B119" s="1"/>
      <c r="C119" s="8"/>
      <c r="D119" s="8"/>
      <c r="E119" s="8"/>
      <c r="F119" s="8"/>
      <c r="G119" s="8"/>
      <c r="H119" s="8"/>
    </row>
    <row r="120" spans="2:8" ht="16.5" thickBot="1" x14ac:dyDescent="0.3">
      <c r="B120" s="2" t="s">
        <v>10</v>
      </c>
      <c r="C120" s="7">
        <v>0</v>
      </c>
      <c r="D120" s="7">
        <f>D122</f>
        <v>0</v>
      </c>
      <c r="E120" s="7">
        <v>0</v>
      </c>
      <c r="F120" s="7">
        <f>F122</f>
        <v>11618</v>
      </c>
      <c r="G120" s="7">
        <f>G122</f>
        <v>0</v>
      </c>
      <c r="H120" s="7">
        <f>H122</f>
        <v>0</v>
      </c>
    </row>
    <row r="121" spans="2:8" ht="16.5" thickBot="1" x14ac:dyDescent="0.3">
      <c r="B121" s="1" t="s">
        <v>6</v>
      </c>
      <c r="C121" s="8"/>
      <c r="D121" s="8"/>
      <c r="E121" s="8"/>
      <c r="F121" s="8"/>
      <c r="G121" s="8"/>
      <c r="H121" s="8"/>
    </row>
    <row r="122" spans="2:8" ht="16.5" thickBot="1" x14ac:dyDescent="0.3">
      <c r="B122" s="51" t="s">
        <v>23</v>
      </c>
      <c r="C122" s="52"/>
      <c r="D122" s="52"/>
      <c r="E122" s="52"/>
      <c r="F122" s="52">
        <v>11618</v>
      </c>
      <c r="G122" s="52"/>
      <c r="H122" s="52"/>
    </row>
    <row r="123" spans="2:8" ht="16.5" thickBot="1" x14ac:dyDescent="0.3">
      <c r="B123" s="1" t="s">
        <v>11</v>
      </c>
      <c r="C123" s="8"/>
      <c r="D123" s="8"/>
      <c r="E123" s="8"/>
      <c r="F123" s="8"/>
      <c r="G123" s="8"/>
      <c r="H123" s="8"/>
    </row>
    <row r="124" spans="2:8" ht="16.5" thickBot="1" x14ac:dyDescent="0.3">
      <c r="B124" s="1"/>
      <c r="C124" s="8"/>
      <c r="D124" s="8"/>
      <c r="E124" s="8"/>
      <c r="F124" s="8"/>
      <c r="G124" s="8"/>
      <c r="H124" s="8"/>
    </row>
    <row r="125" spans="2:8" ht="16.5" thickBot="1" x14ac:dyDescent="0.3">
      <c r="B125" s="2" t="s">
        <v>12</v>
      </c>
      <c r="C125" s="7">
        <f t="shared" ref="C125:H125" si="14">C114+C120</f>
        <v>19735400</v>
      </c>
      <c r="D125" s="7">
        <f t="shared" si="14"/>
        <v>19744650</v>
      </c>
      <c r="E125" s="7">
        <f t="shared" si="14"/>
        <v>3330106</v>
      </c>
      <c r="F125" s="7">
        <f t="shared" si="14"/>
        <v>8020836</v>
      </c>
      <c r="G125" s="7">
        <f t="shared" si="14"/>
        <v>0</v>
      </c>
      <c r="H125" s="7">
        <f t="shared" si="14"/>
        <v>0</v>
      </c>
    </row>
    <row r="126" spans="2:8" ht="16.5" thickBot="1" x14ac:dyDescent="0.3">
      <c r="B126" s="1"/>
      <c r="C126" s="8"/>
      <c r="D126" s="8"/>
      <c r="E126" s="8"/>
      <c r="F126" s="8"/>
      <c r="G126" s="8"/>
      <c r="H126" s="8"/>
    </row>
    <row r="127" spans="2:8" ht="16.5" thickBot="1" x14ac:dyDescent="0.3">
      <c r="B127" s="1" t="s">
        <v>13</v>
      </c>
      <c r="C127" s="8">
        <v>397</v>
      </c>
      <c r="D127" s="8">
        <v>397</v>
      </c>
      <c r="E127" s="8">
        <v>382</v>
      </c>
      <c r="F127" s="8">
        <v>376</v>
      </c>
      <c r="G127" s="8"/>
      <c r="H127" s="8"/>
    </row>
    <row r="129" spans="2:8" ht="16.5" thickBot="1" x14ac:dyDescent="0.3"/>
    <row r="130" spans="2:8" ht="36" customHeight="1" thickBot="1" x14ac:dyDescent="0.3">
      <c r="B130" s="105" t="s">
        <v>43</v>
      </c>
      <c r="C130" s="106"/>
      <c r="D130" s="106"/>
      <c r="E130" s="106"/>
      <c r="F130" s="106"/>
      <c r="G130" s="106"/>
      <c r="H130" s="107"/>
    </row>
    <row r="131" spans="2:8" x14ac:dyDescent="0.25">
      <c r="B131" s="27" t="s">
        <v>3</v>
      </c>
      <c r="C131" s="97" t="s">
        <v>61</v>
      </c>
      <c r="D131" s="92" t="s">
        <v>0</v>
      </c>
      <c r="E131" s="92" t="s">
        <v>1</v>
      </c>
      <c r="F131" s="92" t="s">
        <v>1</v>
      </c>
      <c r="G131" s="92" t="s">
        <v>1</v>
      </c>
      <c r="H131" s="92" t="s">
        <v>1</v>
      </c>
    </row>
    <row r="132" spans="2:8" ht="34.5" customHeight="1" thickBot="1" x14ac:dyDescent="0.3">
      <c r="B132" s="28" t="s">
        <v>4</v>
      </c>
      <c r="C132" s="98"/>
      <c r="D132" s="93" t="s">
        <v>62</v>
      </c>
      <c r="E132" s="93" t="s">
        <v>66</v>
      </c>
      <c r="F132" s="93" t="s">
        <v>67</v>
      </c>
      <c r="G132" s="93" t="s">
        <v>68</v>
      </c>
      <c r="H132" s="93" t="s">
        <v>69</v>
      </c>
    </row>
    <row r="133" spans="2:8" ht="16.5" thickBot="1" x14ac:dyDescent="0.3">
      <c r="B133" s="2" t="s">
        <v>5</v>
      </c>
      <c r="C133" s="7">
        <f t="shared" ref="C133:H133" si="15">C135+C136+C137</f>
        <v>667800</v>
      </c>
      <c r="D133" s="7">
        <f>D135+D136+D137</f>
        <v>677800</v>
      </c>
      <c r="E133" s="7">
        <f>E135+E136+E137</f>
        <v>162640</v>
      </c>
      <c r="F133" s="7">
        <f>F135+F136+F137</f>
        <v>355176</v>
      </c>
      <c r="G133" s="7">
        <f>G135+G136+G137</f>
        <v>0</v>
      </c>
      <c r="H133" s="7">
        <f t="shared" si="15"/>
        <v>0</v>
      </c>
    </row>
    <row r="134" spans="2:8" ht="16.5" thickBot="1" x14ac:dyDescent="0.3">
      <c r="B134" s="1" t="s">
        <v>6</v>
      </c>
      <c r="C134" s="8"/>
      <c r="D134" s="8"/>
      <c r="E134" s="8"/>
      <c r="F134" s="8"/>
      <c r="G134" s="8"/>
      <c r="H134" s="8"/>
    </row>
    <row r="135" spans="2:8" ht="16.5" thickBot="1" x14ac:dyDescent="0.3">
      <c r="B135" s="3" t="s">
        <v>7</v>
      </c>
      <c r="C135" s="8">
        <v>559800</v>
      </c>
      <c r="D135" s="8">
        <v>559800</v>
      </c>
      <c r="E135" s="8">
        <v>153842</v>
      </c>
      <c r="F135" s="8">
        <v>330931</v>
      </c>
      <c r="G135" s="8"/>
      <c r="H135" s="8"/>
    </row>
    <row r="136" spans="2:8" ht="16.5" thickBot="1" x14ac:dyDescent="0.3">
      <c r="B136" s="3" t="s">
        <v>8</v>
      </c>
      <c r="C136" s="8">
        <v>108000</v>
      </c>
      <c r="D136" s="8">
        <v>118000</v>
      </c>
      <c r="E136" s="8">
        <v>8798</v>
      </c>
      <c r="F136" s="8">
        <v>24245</v>
      </c>
      <c r="G136" s="8"/>
      <c r="H136" s="8"/>
    </row>
    <row r="137" spans="2:8" ht="16.5" thickBot="1" x14ac:dyDescent="0.3">
      <c r="B137" s="3" t="s">
        <v>9</v>
      </c>
      <c r="C137" s="8"/>
      <c r="D137" s="8"/>
      <c r="E137" s="8"/>
      <c r="F137" s="8"/>
      <c r="G137" s="8"/>
      <c r="H137" s="8"/>
    </row>
    <row r="138" spans="2:8" ht="16.5" thickBot="1" x14ac:dyDescent="0.3">
      <c r="B138" s="1"/>
      <c r="C138" s="8"/>
      <c r="D138" s="8"/>
      <c r="E138" s="8"/>
      <c r="F138" s="8"/>
      <c r="G138" s="8"/>
      <c r="H138" s="8"/>
    </row>
    <row r="139" spans="2:8" ht="16.5" thickBot="1" x14ac:dyDescent="0.3">
      <c r="B139" s="2" t="s">
        <v>10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</row>
    <row r="140" spans="2:8" ht="16.5" thickBot="1" x14ac:dyDescent="0.3">
      <c r="B140" s="1" t="s">
        <v>6</v>
      </c>
      <c r="C140" s="8"/>
      <c r="D140" s="8"/>
      <c r="E140" s="8"/>
      <c r="F140" s="8"/>
      <c r="G140" s="8"/>
      <c r="H140" s="8"/>
    </row>
    <row r="141" spans="2:8" ht="16.5" thickBot="1" x14ac:dyDescent="0.3">
      <c r="B141" s="1" t="s">
        <v>11</v>
      </c>
      <c r="C141" s="8"/>
      <c r="D141" s="8"/>
      <c r="E141" s="8"/>
      <c r="F141" s="8"/>
      <c r="G141" s="8"/>
      <c r="H141" s="8"/>
    </row>
    <row r="142" spans="2:8" ht="16.5" thickBot="1" x14ac:dyDescent="0.3">
      <c r="B142" s="1" t="s">
        <v>11</v>
      </c>
      <c r="C142" s="8"/>
      <c r="D142" s="8"/>
      <c r="E142" s="8"/>
      <c r="F142" s="8"/>
      <c r="G142" s="8"/>
      <c r="H142" s="8"/>
    </row>
    <row r="143" spans="2:8" ht="16.5" thickBot="1" x14ac:dyDescent="0.3">
      <c r="B143" s="1"/>
      <c r="C143" s="8"/>
      <c r="D143" s="8"/>
      <c r="E143" s="8"/>
      <c r="F143" s="8"/>
      <c r="G143" s="8"/>
      <c r="H143" s="8"/>
    </row>
    <row r="144" spans="2:8" ht="20.25" customHeight="1" thickBot="1" x14ac:dyDescent="0.3">
      <c r="B144" s="2" t="s">
        <v>12</v>
      </c>
      <c r="C144" s="7">
        <f t="shared" ref="C144:H144" si="16">C133+C139</f>
        <v>667800</v>
      </c>
      <c r="D144" s="7">
        <f t="shared" si="16"/>
        <v>677800</v>
      </c>
      <c r="E144" s="7">
        <f t="shared" si="16"/>
        <v>162640</v>
      </c>
      <c r="F144" s="7">
        <f t="shared" si="16"/>
        <v>355176</v>
      </c>
      <c r="G144" s="7">
        <f t="shared" si="16"/>
        <v>0</v>
      </c>
      <c r="H144" s="7">
        <f t="shared" si="16"/>
        <v>0</v>
      </c>
    </row>
    <row r="145" spans="2:15" ht="16.5" thickBot="1" x14ac:dyDescent="0.3">
      <c r="B145" s="1"/>
      <c r="C145" s="8"/>
      <c r="D145" s="8"/>
      <c r="E145" s="8"/>
      <c r="F145" s="8"/>
      <c r="G145" s="8"/>
      <c r="H145" s="8"/>
    </row>
    <row r="146" spans="2:15" ht="16.5" thickBot="1" x14ac:dyDescent="0.3">
      <c r="B146" s="1" t="s">
        <v>13</v>
      </c>
      <c r="C146" s="8">
        <v>32</v>
      </c>
      <c r="D146" s="8">
        <v>32</v>
      </c>
      <c r="E146" s="8">
        <v>26</v>
      </c>
      <c r="F146" s="8">
        <v>26</v>
      </c>
      <c r="G146" s="8"/>
      <c r="H146" s="8"/>
    </row>
    <row r="148" spans="2:15" ht="16.5" thickBot="1" x14ac:dyDescent="0.3">
      <c r="L148" s="36"/>
    </row>
    <row r="149" spans="2:15" ht="37.5" customHeight="1" thickBot="1" x14ac:dyDescent="0.3">
      <c r="B149" s="105" t="s">
        <v>44</v>
      </c>
      <c r="C149" s="106"/>
      <c r="D149" s="106"/>
      <c r="E149" s="106"/>
      <c r="F149" s="106"/>
      <c r="G149" s="106"/>
      <c r="H149" s="107"/>
      <c r="L149" s="104"/>
      <c r="M149" s="104"/>
      <c r="N149" s="104"/>
      <c r="O149" s="104"/>
    </row>
    <row r="150" spans="2:15" x14ac:dyDescent="0.25">
      <c r="B150" s="27" t="s">
        <v>3</v>
      </c>
      <c r="C150" s="97" t="s">
        <v>61</v>
      </c>
      <c r="D150" s="92" t="s">
        <v>0</v>
      </c>
      <c r="E150" s="92" t="s">
        <v>1</v>
      </c>
      <c r="F150" s="92" t="s">
        <v>1</v>
      </c>
      <c r="G150" s="92" t="s">
        <v>1</v>
      </c>
      <c r="H150" s="92" t="s">
        <v>1</v>
      </c>
    </row>
    <row r="151" spans="2:15" ht="26.25" thickBot="1" x14ac:dyDescent="0.3">
      <c r="B151" s="28" t="s">
        <v>4</v>
      </c>
      <c r="C151" s="98"/>
      <c r="D151" s="93" t="s">
        <v>62</v>
      </c>
      <c r="E151" s="93" t="s">
        <v>66</v>
      </c>
      <c r="F151" s="93" t="s">
        <v>67</v>
      </c>
      <c r="G151" s="93" t="s">
        <v>68</v>
      </c>
      <c r="H151" s="93" t="s">
        <v>69</v>
      </c>
    </row>
    <row r="152" spans="2:15" ht="16.5" thickBot="1" x14ac:dyDescent="0.3">
      <c r="B152" s="2" t="s">
        <v>5</v>
      </c>
      <c r="C152" s="7">
        <f t="shared" ref="C152" si="17">C154+C155+C156</f>
        <v>2118400</v>
      </c>
      <c r="D152" s="7">
        <f>D154+D155+D156</f>
        <v>2218400</v>
      </c>
      <c r="E152" s="7">
        <f>E154+E155+E156</f>
        <v>562730</v>
      </c>
      <c r="F152" s="7">
        <f t="shared" ref="F152:H152" si="18">F154+F155+F156</f>
        <v>1210159</v>
      </c>
      <c r="G152" s="7">
        <f t="shared" si="18"/>
        <v>0</v>
      </c>
      <c r="H152" s="7">
        <f t="shared" si="18"/>
        <v>0</v>
      </c>
    </row>
    <row r="153" spans="2:15" ht="16.5" thickBot="1" x14ac:dyDescent="0.3">
      <c r="B153" s="1" t="s">
        <v>6</v>
      </c>
      <c r="C153" s="8"/>
      <c r="D153" s="8"/>
      <c r="E153" s="8"/>
      <c r="F153" s="8"/>
      <c r="G153" s="8"/>
      <c r="H153" s="8"/>
    </row>
    <row r="154" spans="2:15" ht="16.5" thickBot="1" x14ac:dyDescent="0.3">
      <c r="B154" s="3" t="s">
        <v>7</v>
      </c>
      <c r="C154" s="8">
        <v>1234300</v>
      </c>
      <c r="D154" s="8">
        <v>1234300</v>
      </c>
      <c r="E154" s="8">
        <v>384034</v>
      </c>
      <c r="F154" s="8">
        <v>863215</v>
      </c>
      <c r="G154" s="8"/>
      <c r="H154" s="8"/>
    </row>
    <row r="155" spans="2:15" ht="16.5" thickBot="1" x14ac:dyDescent="0.3">
      <c r="B155" s="3" t="s">
        <v>8</v>
      </c>
      <c r="C155" s="8">
        <v>675100</v>
      </c>
      <c r="D155" s="8">
        <v>775100</v>
      </c>
      <c r="E155" s="8">
        <v>178696</v>
      </c>
      <c r="F155" s="8">
        <v>346944</v>
      </c>
      <c r="G155" s="8"/>
      <c r="H155" s="8"/>
    </row>
    <row r="156" spans="2:15" ht="16.5" thickBot="1" x14ac:dyDescent="0.3">
      <c r="B156" s="3" t="s">
        <v>9</v>
      </c>
      <c r="C156" s="8">
        <v>209000</v>
      </c>
      <c r="D156" s="8">
        <v>209000</v>
      </c>
      <c r="E156" s="8"/>
      <c r="F156" s="8"/>
      <c r="G156" s="8"/>
      <c r="H156" s="8"/>
    </row>
    <row r="157" spans="2:15" ht="16.5" thickBot="1" x14ac:dyDescent="0.3">
      <c r="B157" s="1"/>
      <c r="C157" s="8"/>
      <c r="D157" s="8"/>
      <c r="E157" s="8"/>
      <c r="F157" s="8"/>
      <c r="G157" s="8"/>
      <c r="H157" s="8"/>
    </row>
    <row r="158" spans="2:15" ht="16.5" thickBot="1" x14ac:dyDescent="0.3">
      <c r="B158" s="2" t="s">
        <v>10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</row>
    <row r="159" spans="2:15" ht="16.5" thickBot="1" x14ac:dyDescent="0.3">
      <c r="B159" s="1" t="s">
        <v>6</v>
      </c>
      <c r="C159" s="8"/>
      <c r="D159" s="8"/>
      <c r="E159" s="8"/>
      <c r="F159" s="8"/>
      <c r="G159" s="8"/>
      <c r="H159" s="8"/>
    </row>
    <row r="160" spans="2:15" ht="16.5" thickBot="1" x14ac:dyDescent="0.3">
      <c r="B160" s="1" t="s">
        <v>11</v>
      </c>
      <c r="C160" s="8"/>
      <c r="D160" s="8"/>
      <c r="E160" s="8"/>
      <c r="F160" s="8"/>
      <c r="G160" s="8"/>
      <c r="H160" s="8"/>
    </row>
    <row r="161" spans="2:11" ht="16.5" thickBot="1" x14ac:dyDescent="0.3">
      <c r="B161" s="1" t="s">
        <v>11</v>
      </c>
      <c r="C161" s="8"/>
      <c r="D161" s="8"/>
      <c r="E161" s="8"/>
      <c r="F161" s="8"/>
      <c r="G161" s="8"/>
      <c r="H161" s="8"/>
    </row>
    <row r="162" spans="2:11" ht="16.5" thickBot="1" x14ac:dyDescent="0.3">
      <c r="B162" s="1"/>
      <c r="C162" s="8"/>
      <c r="D162" s="8"/>
      <c r="E162" s="8"/>
      <c r="F162" s="8"/>
      <c r="G162" s="8"/>
      <c r="H162" s="8"/>
    </row>
    <row r="163" spans="2:11" ht="16.5" thickBot="1" x14ac:dyDescent="0.3">
      <c r="B163" s="2" t="s">
        <v>12</v>
      </c>
      <c r="C163" s="7">
        <f t="shared" ref="C163:E163" si="19">C152+C158</f>
        <v>2118400</v>
      </c>
      <c r="D163" s="7">
        <f t="shared" si="19"/>
        <v>2218400</v>
      </c>
      <c r="E163" s="7">
        <f t="shared" si="19"/>
        <v>562730</v>
      </c>
      <c r="F163" s="7">
        <f t="shared" ref="F163:H163" si="20">F152+F158</f>
        <v>1210159</v>
      </c>
      <c r="G163" s="7">
        <f t="shared" si="20"/>
        <v>0</v>
      </c>
      <c r="H163" s="7">
        <f t="shared" si="20"/>
        <v>0</v>
      </c>
    </row>
    <row r="164" spans="2:11" ht="16.5" thickBot="1" x14ac:dyDescent="0.3">
      <c r="B164" s="1"/>
      <c r="C164" s="8"/>
      <c r="D164" s="8"/>
      <c r="E164" s="8"/>
      <c r="F164" s="8"/>
      <c r="G164" s="8"/>
      <c r="H164" s="8"/>
    </row>
    <row r="165" spans="2:11" ht="16.5" thickBot="1" x14ac:dyDescent="0.3">
      <c r="B165" s="1" t="s">
        <v>13</v>
      </c>
      <c r="C165" s="8">
        <v>105</v>
      </c>
      <c r="D165" s="8">
        <v>105</v>
      </c>
      <c r="E165" s="8">
        <v>101</v>
      </c>
      <c r="F165" s="8">
        <v>102</v>
      </c>
      <c r="G165" s="8"/>
      <c r="H165" s="8"/>
    </row>
    <row r="167" spans="2:11" ht="16.5" thickBot="1" x14ac:dyDescent="0.3">
      <c r="K167" s="36"/>
    </row>
    <row r="168" spans="2:11" ht="16.5" customHeight="1" thickBot="1" x14ac:dyDescent="0.3">
      <c r="B168" s="105" t="s">
        <v>45</v>
      </c>
      <c r="C168" s="106"/>
      <c r="D168" s="106"/>
      <c r="E168" s="106"/>
      <c r="F168" s="106"/>
      <c r="G168" s="106"/>
      <c r="H168" s="107"/>
    </row>
    <row r="169" spans="2:11" x14ac:dyDescent="0.25">
      <c r="B169" s="27" t="s">
        <v>3</v>
      </c>
      <c r="C169" s="97" t="s">
        <v>61</v>
      </c>
      <c r="D169" s="92" t="s">
        <v>0</v>
      </c>
      <c r="E169" s="92" t="s">
        <v>1</v>
      </c>
      <c r="F169" s="92" t="s">
        <v>1</v>
      </c>
      <c r="G169" s="92" t="s">
        <v>1</v>
      </c>
      <c r="H169" s="92" t="s">
        <v>1</v>
      </c>
    </row>
    <row r="170" spans="2:11" ht="34.5" customHeight="1" thickBot="1" x14ac:dyDescent="0.3">
      <c r="B170" s="28" t="s">
        <v>4</v>
      </c>
      <c r="C170" s="98"/>
      <c r="D170" s="93" t="s">
        <v>62</v>
      </c>
      <c r="E170" s="93" t="s">
        <v>66</v>
      </c>
      <c r="F170" s="93" t="s">
        <v>67</v>
      </c>
      <c r="G170" s="93" t="s">
        <v>68</v>
      </c>
      <c r="H170" s="93" t="s">
        <v>69</v>
      </c>
    </row>
    <row r="171" spans="2:11" ht="16.5" thickBot="1" x14ac:dyDescent="0.3">
      <c r="B171" s="2" t="s">
        <v>5</v>
      </c>
      <c r="C171" s="7">
        <f t="shared" ref="C171" si="21">C173+C174+C175</f>
        <v>11102500</v>
      </c>
      <c r="D171" s="7">
        <f>D173+D174+D175</f>
        <v>10912662</v>
      </c>
      <c r="E171" s="7">
        <f>E173+E174+E175</f>
        <v>1582303</v>
      </c>
      <c r="F171" s="7">
        <f t="shared" ref="F171:H171" si="22">F173+F174+F175</f>
        <v>3313958</v>
      </c>
      <c r="G171" s="7">
        <f t="shared" si="22"/>
        <v>0</v>
      </c>
      <c r="H171" s="7">
        <f t="shared" si="22"/>
        <v>0</v>
      </c>
    </row>
    <row r="172" spans="2:11" ht="16.5" thickBot="1" x14ac:dyDescent="0.3">
      <c r="B172" s="1" t="s">
        <v>6</v>
      </c>
      <c r="C172" s="8"/>
      <c r="D172" s="8"/>
      <c r="E172" s="8"/>
      <c r="F172" s="8"/>
      <c r="G172" s="8"/>
      <c r="H172" s="8"/>
    </row>
    <row r="173" spans="2:11" ht="16.5" thickBot="1" x14ac:dyDescent="0.3">
      <c r="B173" s="3" t="s">
        <v>7</v>
      </c>
      <c r="C173" s="8">
        <v>3739000</v>
      </c>
      <c r="D173" s="8">
        <v>4439290</v>
      </c>
      <c r="E173" s="8">
        <v>816842</v>
      </c>
      <c r="F173" s="8">
        <v>1820952</v>
      </c>
      <c r="G173" s="8"/>
      <c r="H173" s="8"/>
    </row>
    <row r="174" spans="2:11" ht="16.5" thickBot="1" x14ac:dyDescent="0.3">
      <c r="B174" s="3" t="s">
        <v>8</v>
      </c>
      <c r="C174" s="8">
        <v>6763500</v>
      </c>
      <c r="D174" s="8">
        <v>5873372</v>
      </c>
      <c r="E174" s="8">
        <v>763714</v>
      </c>
      <c r="F174" s="8">
        <v>1491259</v>
      </c>
      <c r="G174" s="8"/>
      <c r="H174" s="8"/>
    </row>
    <row r="175" spans="2:11" ht="16.5" thickBot="1" x14ac:dyDescent="0.3">
      <c r="B175" s="3" t="s">
        <v>9</v>
      </c>
      <c r="C175" s="8">
        <v>600000</v>
      </c>
      <c r="D175" s="8">
        <v>600000</v>
      </c>
      <c r="E175" s="8">
        <v>1747</v>
      </c>
      <c r="F175" s="8">
        <v>1747</v>
      </c>
      <c r="G175" s="8"/>
      <c r="H175" s="8"/>
    </row>
    <row r="176" spans="2:11" ht="16.5" thickBot="1" x14ac:dyDescent="0.3">
      <c r="B176" s="1"/>
      <c r="C176" s="8"/>
      <c r="D176" s="8"/>
      <c r="E176" s="8"/>
      <c r="F176" s="8"/>
      <c r="G176" s="8"/>
      <c r="H176" s="8"/>
    </row>
    <row r="177" spans="2:8" ht="16.5" thickBot="1" x14ac:dyDescent="0.3">
      <c r="B177" s="2" t="s">
        <v>10</v>
      </c>
      <c r="C177" s="7">
        <v>0</v>
      </c>
      <c r="D177" s="7">
        <v>0</v>
      </c>
      <c r="E177" s="7">
        <v>0</v>
      </c>
      <c r="F177" s="7">
        <f>F179+F180</f>
        <v>0</v>
      </c>
      <c r="G177" s="7">
        <f>G179+G180</f>
        <v>0</v>
      </c>
      <c r="H177" s="7">
        <v>0</v>
      </c>
    </row>
    <row r="178" spans="2:8" ht="16.5" thickBot="1" x14ac:dyDescent="0.3">
      <c r="B178" s="1" t="s">
        <v>6</v>
      </c>
      <c r="C178" s="8"/>
      <c r="D178" s="8"/>
      <c r="E178" s="8"/>
      <c r="F178" s="8"/>
      <c r="G178" s="8"/>
      <c r="H178" s="8"/>
    </row>
    <row r="179" spans="2:8" ht="16.5" thickBot="1" x14ac:dyDescent="0.3">
      <c r="B179" s="1" t="s">
        <v>58</v>
      </c>
      <c r="C179" s="8"/>
      <c r="D179" s="8"/>
      <c r="E179" s="8"/>
      <c r="F179" s="8"/>
      <c r="G179" s="8"/>
      <c r="H179" s="8"/>
    </row>
    <row r="180" spans="2:8" ht="16.5" thickBot="1" x14ac:dyDescent="0.3">
      <c r="B180" s="1" t="s">
        <v>11</v>
      </c>
      <c r="C180" s="8"/>
      <c r="D180" s="8"/>
      <c r="E180" s="8"/>
      <c r="F180" s="8"/>
      <c r="G180" s="8"/>
      <c r="H180" s="8"/>
    </row>
    <row r="181" spans="2:8" ht="16.5" thickBot="1" x14ac:dyDescent="0.3">
      <c r="B181" s="1"/>
      <c r="C181" s="8"/>
      <c r="D181" s="8"/>
      <c r="E181" s="8"/>
      <c r="F181" s="8"/>
      <c r="G181" s="8"/>
      <c r="H181" s="8"/>
    </row>
    <row r="182" spans="2:8" ht="16.5" thickBot="1" x14ac:dyDescent="0.3">
      <c r="B182" s="2" t="s">
        <v>12</v>
      </c>
      <c r="C182" s="7">
        <f t="shared" ref="C182:E182" si="23">C171+C177</f>
        <v>11102500</v>
      </c>
      <c r="D182" s="7">
        <f t="shared" si="23"/>
        <v>10912662</v>
      </c>
      <c r="E182" s="7">
        <f t="shared" si="23"/>
        <v>1582303</v>
      </c>
      <c r="F182" s="7">
        <f t="shared" ref="F182:H182" si="24">F171+F177</f>
        <v>3313958</v>
      </c>
      <c r="G182" s="7">
        <f t="shared" si="24"/>
        <v>0</v>
      </c>
      <c r="H182" s="7">
        <f t="shared" si="24"/>
        <v>0</v>
      </c>
    </row>
    <row r="183" spans="2:8" ht="16.5" thickBot="1" x14ac:dyDescent="0.3">
      <c r="B183" s="1"/>
      <c r="C183" s="8"/>
      <c r="D183" s="8"/>
      <c r="E183" s="8"/>
      <c r="F183" s="8"/>
      <c r="G183" s="8"/>
      <c r="H183" s="8"/>
    </row>
    <row r="184" spans="2:8" ht="16.5" thickBot="1" x14ac:dyDescent="0.3">
      <c r="B184" s="1" t="s">
        <v>13</v>
      </c>
      <c r="C184" s="8">
        <v>190</v>
      </c>
      <c r="D184" s="8">
        <v>190</v>
      </c>
      <c r="E184" s="8">
        <v>149</v>
      </c>
      <c r="F184" s="8">
        <v>150</v>
      </c>
      <c r="G184" s="8"/>
      <c r="H184" s="8"/>
    </row>
  </sheetData>
  <mergeCells count="22">
    <mergeCell ref="C69:C70"/>
    <mergeCell ref="C93:C94"/>
    <mergeCell ref="C112:C113"/>
    <mergeCell ref="C169:C170"/>
    <mergeCell ref="C150:C151"/>
    <mergeCell ref="C131:C132"/>
    <mergeCell ref="B92:G92"/>
    <mergeCell ref="B3:H3"/>
    <mergeCell ref="B4:H4"/>
    <mergeCell ref="B5:H5"/>
    <mergeCell ref="B68:D68"/>
    <mergeCell ref="B45:D45"/>
    <mergeCell ref="B25:D25"/>
    <mergeCell ref="B7:D7"/>
    <mergeCell ref="C8:C9"/>
    <mergeCell ref="C26:C27"/>
    <mergeCell ref="C46:C47"/>
    <mergeCell ref="L149:O149"/>
    <mergeCell ref="B168:H168"/>
    <mergeCell ref="B149:H149"/>
    <mergeCell ref="B130:H130"/>
    <mergeCell ref="B111:H111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7" max="7" man="1"/>
    <brk id="91" max="7" man="1"/>
    <brk id="110" max="7" man="1"/>
    <brk id="129" max="7" man="1"/>
    <brk id="148" max="7" man="1"/>
    <brk id="16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2017-07-26T06:50:09Z</cp:lastPrinted>
  <dcterms:created xsi:type="dcterms:W3CDTF">2014-04-04T08:25:26Z</dcterms:created>
  <dcterms:modified xsi:type="dcterms:W3CDTF">2018-07-24T13:00:57Z</dcterms:modified>
</cp:coreProperties>
</file>